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25"/>
  <workbookPr/>
  <mc:AlternateContent xmlns:mc="http://schemas.openxmlformats.org/markup-compatibility/2006">
    <mc:Choice Requires="x15">
      <x15ac:absPath xmlns:x15ac="http://schemas.microsoft.com/office/spreadsheetml/2010/11/ac" url="D:\TempUserProfiles\NetworkService\AppData\Local\Packages\oice_16_974fa576_32c1d314_3187\AC\Temp\"/>
    </mc:Choice>
  </mc:AlternateContent>
  <xr:revisionPtr revIDLastSave="25" documentId="13_ncr:1_{443CBDD0-7446-496D-A2D7-18B515EADB53}" xr6:coauthVersionLast="46" xr6:coauthVersionMax="46" xr10:uidLastSave="{266614E6-A454-45BA-B7ED-7561613FA4AD}"/>
  <bookViews>
    <workbookView xWindow="-105" yWindow="-105" windowWidth="19425" windowHeight="10425" tabRatio="858" firstSheet="6" activeTab="3" xr2:uid="{00000000-000D-0000-FFFF-FFFF00000000}"/>
  </bookViews>
  <sheets>
    <sheet name="Summary Report" sheetId="15" r:id="rId1"/>
    <sheet name="DSR Mail Body" sheetId="4" r:id="rId2"/>
    <sheet name="Execution Plan" sheetId="14" r:id="rId3"/>
    <sheet name="Test Case Dump" sheetId="8" r:id="rId4"/>
    <sheet name="Execution Summary" sheetId="5" r:id="rId5"/>
    <sheet name="Downtime Tracker" sheetId="12" state="hidden" r:id="rId6"/>
    <sheet name="Defect Dump" sheetId="7" r:id="rId7"/>
    <sheet name="Defect Summary" sheetId="13" r:id="rId8"/>
    <sheet name="Data Validation" sheetId="9" r:id="rId9"/>
  </sheets>
  <externalReferences>
    <externalReference r:id="rId10"/>
    <externalReference r:id="rId11"/>
  </externalReferences>
  <definedNames>
    <definedName name="_xlnm._FilterDatabase" localSheetId="6" hidden="1">'Defect Dump'!$A$1:$Z$73</definedName>
    <definedName name="_xlnm._FilterDatabase" localSheetId="7" hidden="1">'Defect Summary'!$J$3:$O$9</definedName>
    <definedName name="_xlnm._FilterDatabase" localSheetId="5" hidden="1">'Downtime Tracker'!$A$1:$E$8</definedName>
    <definedName name="_xlnm._FilterDatabase" localSheetId="3" hidden="1">'Test Case Dump'!$A$1:$XFB$699</definedName>
    <definedName name="Tester">'[1]Data Validation'!$J$2:$J$6</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0" i="15" l="1"/>
  <c r="E19" i="15"/>
  <c r="E18" i="15"/>
  <c r="E17" i="15"/>
  <c r="E21" i="15" l="1"/>
  <c r="D20" i="15" l="1"/>
  <c r="D19" i="15"/>
  <c r="D18" i="15"/>
  <c r="D17" i="15"/>
  <c r="D21" i="15" s="1"/>
  <c r="C20" i="15"/>
  <c r="C19" i="15"/>
  <c r="C18" i="15"/>
  <c r="C17" i="15"/>
  <c r="C21" i="15" s="1"/>
  <c r="E7" i="15" l="1"/>
  <c r="D7" i="15"/>
  <c r="C7" i="15"/>
  <c r="C72" i="15"/>
  <c r="C71" i="15"/>
  <c r="P9" i="14"/>
  <c r="E6" i="15" s="1"/>
  <c r="O9" i="14"/>
  <c r="D6" i="15" s="1"/>
  <c r="H7" i="14"/>
  <c r="D8" i="5" l="1"/>
  <c r="C22" i="15" l="1"/>
  <c r="C73" i="15"/>
  <c r="C25" i="15"/>
  <c r="D25" i="15" s="1"/>
  <c r="E25" i="15" s="1"/>
  <c r="D22" i="15"/>
  <c r="F20" i="15"/>
  <c r="F19" i="15"/>
  <c r="F18" i="15"/>
  <c r="F17" i="15"/>
  <c r="H30" i="4"/>
  <c r="H31" i="4"/>
  <c r="I20" i="4"/>
  <c r="G20" i="4"/>
  <c r="I23" i="4"/>
  <c r="I24" i="4"/>
  <c r="I26" i="4"/>
  <c r="I25" i="4"/>
  <c r="H33" i="4"/>
  <c r="H32" i="4"/>
  <c r="E22" i="15" l="1"/>
  <c r="F21" i="15" l="1"/>
  <c r="H26" i="4"/>
  <c r="E87" i="4" s="1"/>
  <c r="H25" i="4"/>
  <c r="E86" i="4" s="1"/>
  <c r="H24" i="4"/>
  <c r="E85" i="4" s="1"/>
  <c r="H23" i="4"/>
  <c r="E84" i="4" s="1"/>
  <c r="E88" i="4" l="1"/>
  <c r="U4" i="13"/>
  <c r="T5" i="13"/>
  <c r="U5" i="13"/>
  <c r="T6" i="13"/>
  <c r="U6" i="13"/>
  <c r="T7" i="13"/>
  <c r="U7" i="13"/>
  <c r="T8" i="13"/>
  <c r="U8" i="13"/>
  <c r="T9" i="13"/>
  <c r="U9" i="13"/>
  <c r="T10" i="13"/>
  <c r="U10" i="13"/>
  <c r="T11" i="13"/>
  <c r="U11" i="13"/>
  <c r="T12" i="13"/>
  <c r="U12" i="13"/>
  <c r="T4" i="13"/>
  <c r="S5" i="13"/>
  <c r="S6" i="13"/>
  <c r="S7" i="13"/>
  <c r="S8" i="13"/>
  <c r="S9" i="13"/>
  <c r="S10" i="13"/>
  <c r="S11" i="13"/>
  <c r="S12" i="13"/>
  <c r="S4" i="13"/>
  <c r="R5" i="13"/>
  <c r="R6" i="13"/>
  <c r="R7" i="13"/>
  <c r="R8" i="13"/>
  <c r="R9" i="13"/>
  <c r="R10" i="13"/>
  <c r="R11" i="13"/>
  <c r="R12" i="13"/>
  <c r="R4" i="13" l="1"/>
  <c r="R13" i="13" s="1"/>
  <c r="S13" i="13"/>
  <c r="V5" i="13"/>
  <c r="V6" i="13"/>
  <c r="V7" i="13"/>
  <c r="V8" i="13"/>
  <c r="N17" i="13"/>
  <c r="M17" i="13"/>
  <c r="L17" i="13"/>
  <c r="K17" i="13"/>
  <c r="G17" i="13"/>
  <c r="F17" i="13"/>
  <c r="E17" i="13"/>
  <c r="D17" i="13"/>
  <c r="N16" i="13"/>
  <c r="M16" i="13"/>
  <c r="L16" i="13"/>
  <c r="K16" i="13"/>
  <c r="G16" i="13"/>
  <c r="F16" i="13"/>
  <c r="E16" i="13"/>
  <c r="D16" i="13"/>
  <c r="N15" i="13"/>
  <c r="M15" i="13"/>
  <c r="L15" i="13"/>
  <c r="K15" i="13"/>
  <c r="G15" i="13"/>
  <c r="F15" i="13"/>
  <c r="E15" i="13"/>
  <c r="D15" i="13"/>
  <c r="N14" i="13"/>
  <c r="M14" i="13"/>
  <c r="L14" i="13"/>
  <c r="K14" i="13"/>
  <c r="G14" i="13"/>
  <c r="F14" i="13"/>
  <c r="E14" i="13"/>
  <c r="D14" i="13"/>
  <c r="N13" i="13"/>
  <c r="M13" i="13"/>
  <c r="L13" i="13"/>
  <c r="K13" i="13"/>
  <c r="G13" i="13"/>
  <c r="F13" i="13"/>
  <c r="E13" i="13"/>
  <c r="D13" i="13"/>
  <c r="G12" i="13"/>
  <c r="F12" i="13"/>
  <c r="E12" i="13"/>
  <c r="D12" i="13"/>
  <c r="G11" i="13"/>
  <c r="F11" i="13"/>
  <c r="E11" i="13"/>
  <c r="D11" i="13"/>
  <c r="G10" i="13"/>
  <c r="F10" i="13"/>
  <c r="E10" i="13"/>
  <c r="D10" i="13"/>
  <c r="G9" i="13"/>
  <c r="F9" i="13"/>
  <c r="E9" i="13"/>
  <c r="D9" i="13"/>
  <c r="G8" i="13"/>
  <c r="F8" i="13"/>
  <c r="E8" i="13"/>
  <c r="D8" i="13"/>
  <c r="G7" i="13"/>
  <c r="F7" i="13"/>
  <c r="E7" i="13"/>
  <c r="D7" i="13"/>
  <c r="G6" i="13"/>
  <c r="F6" i="13"/>
  <c r="E6" i="13"/>
  <c r="D6" i="13"/>
  <c r="G5" i="13"/>
  <c r="F5" i="13"/>
  <c r="E5" i="13"/>
  <c r="D5" i="13"/>
  <c r="G4" i="13"/>
  <c r="F4" i="13"/>
  <c r="E4" i="13"/>
  <c r="D4" i="13"/>
  <c r="K4" i="13"/>
  <c r="L4" i="13"/>
  <c r="M4" i="13"/>
  <c r="N4" i="13"/>
  <c r="K5" i="13"/>
  <c r="L5" i="13"/>
  <c r="M5" i="13"/>
  <c r="N5" i="13"/>
  <c r="K6" i="13"/>
  <c r="L6" i="13"/>
  <c r="M6" i="13"/>
  <c r="N6" i="13"/>
  <c r="K7" i="13"/>
  <c r="L7" i="13"/>
  <c r="M7" i="13"/>
  <c r="N7" i="13"/>
  <c r="K8" i="13"/>
  <c r="L8" i="13"/>
  <c r="M8" i="13"/>
  <c r="N8" i="13"/>
  <c r="T13" i="13" l="1"/>
  <c r="V10" i="13"/>
  <c r="V9" i="13"/>
  <c r="V11" i="13"/>
  <c r="U13" i="13"/>
  <c r="V4" i="13"/>
  <c r="V12" i="13"/>
  <c r="D22" i="13"/>
  <c r="E22" i="13"/>
  <c r="D23" i="13"/>
  <c r="E23" i="13"/>
  <c r="D24" i="13"/>
  <c r="E24" i="13"/>
  <c r="D25" i="13"/>
  <c r="E25" i="13"/>
  <c r="D26" i="13"/>
  <c r="E26" i="13"/>
  <c r="D27" i="13"/>
  <c r="E27" i="13"/>
  <c r="D28" i="13"/>
  <c r="E28" i="13"/>
  <c r="D29" i="13"/>
  <c r="E29" i="13"/>
  <c r="D30" i="13"/>
  <c r="E30" i="13"/>
  <c r="D31" i="13"/>
  <c r="E31" i="13"/>
  <c r="D32" i="13"/>
  <c r="E32" i="13"/>
  <c r="D33" i="13"/>
  <c r="E33" i="13"/>
  <c r="D34" i="13"/>
  <c r="E34" i="13"/>
  <c r="D35" i="13"/>
  <c r="E35" i="13"/>
  <c r="D36" i="13"/>
  <c r="E36" i="13"/>
  <c r="D37" i="13"/>
  <c r="E37" i="13"/>
  <c r="D38" i="13"/>
  <c r="E38" i="13"/>
  <c r="D39" i="13"/>
  <c r="E39" i="13"/>
  <c r="D40" i="13"/>
  <c r="E40" i="13"/>
  <c r="D41" i="13"/>
  <c r="E41" i="13"/>
  <c r="D42" i="13"/>
  <c r="E42" i="13"/>
  <c r="D43" i="13"/>
  <c r="E43" i="13"/>
  <c r="D44" i="13"/>
  <c r="E44" i="13"/>
  <c r="D45" i="13"/>
  <c r="E45" i="13"/>
  <c r="D46" i="13"/>
  <c r="E46" i="13"/>
  <c r="D47" i="13"/>
  <c r="E47" i="13"/>
  <c r="D48" i="13"/>
  <c r="E48" i="13"/>
  <c r="D49" i="13"/>
  <c r="E49" i="13"/>
  <c r="D50" i="13"/>
  <c r="E50" i="13"/>
  <c r="D51" i="13"/>
  <c r="E51" i="13"/>
  <c r="D52" i="13"/>
  <c r="E52" i="13"/>
  <c r="D53" i="13"/>
  <c r="E53" i="13"/>
  <c r="D54" i="13"/>
  <c r="E54" i="13"/>
  <c r="D55" i="13"/>
  <c r="E55" i="13"/>
  <c r="D56" i="13"/>
  <c r="E56" i="13"/>
  <c r="D57" i="13"/>
  <c r="E57" i="13"/>
  <c r="D58" i="13"/>
  <c r="E58" i="13"/>
  <c r="D59" i="13"/>
  <c r="E59" i="13"/>
  <c r="D60" i="13"/>
  <c r="E60" i="13"/>
  <c r="D61" i="13"/>
  <c r="E61" i="13"/>
  <c r="D62" i="13"/>
  <c r="E62" i="13"/>
  <c r="D63" i="13"/>
  <c r="E63" i="13"/>
  <c r="D64" i="13"/>
  <c r="E64" i="13"/>
  <c r="D65" i="13"/>
  <c r="E65" i="13"/>
  <c r="D66" i="13"/>
  <c r="E66" i="13"/>
  <c r="D67" i="13"/>
  <c r="E67" i="13"/>
  <c r="D68" i="13"/>
  <c r="E68" i="13"/>
  <c r="D69" i="13"/>
  <c r="E69" i="13"/>
  <c r="D70" i="13"/>
  <c r="E70" i="13"/>
  <c r="D71" i="13"/>
  <c r="E71" i="13"/>
  <c r="D72" i="13"/>
  <c r="E72" i="13"/>
  <c r="D73" i="13"/>
  <c r="E73" i="13"/>
  <c r="D74" i="13"/>
  <c r="E74" i="13"/>
  <c r="D75" i="13"/>
  <c r="E75" i="13"/>
  <c r="D76" i="13"/>
  <c r="E76" i="13"/>
  <c r="D77" i="13"/>
  <c r="E77" i="13"/>
  <c r="D78" i="13"/>
  <c r="E78" i="13"/>
  <c r="D79" i="13"/>
  <c r="E79" i="13"/>
  <c r="D80" i="13"/>
  <c r="E80" i="13"/>
  <c r="D81" i="13"/>
  <c r="E81" i="13"/>
  <c r="D82" i="13"/>
  <c r="E82" i="13"/>
  <c r="D83" i="13"/>
  <c r="E83" i="13"/>
  <c r="D84" i="13"/>
  <c r="E84" i="13"/>
  <c r="D85" i="13"/>
  <c r="E85" i="13"/>
  <c r="D86" i="13"/>
  <c r="E86" i="13"/>
  <c r="D87" i="13"/>
  <c r="E87" i="13"/>
  <c r="D88" i="13"/>
  <c r="E88" i="13"/>
  <c r="D89" i="13"/>
  <c r="E89" i="13"/>
  <c r="D90" i="13"/>
  <c r="E90" i="13"/>
  <c r="D91" i="13"/>
  <c r="E91" i="13"/>
  <c r="D92" i="13"/>
  <c r="E92" i="13"/>
  <c r="D93" i="13"/>
  <c r="E93" i="13"/>
  <c r="D94" i="13"/>
  <c r="E94" i="13"/>
  <c r="D95" i="13"/>
  <c r="E95" i="13"/>
  <c r="D96" i="13"/>
  <c r="E96" i="13"/>
  <c r="D97" i="13"/>
  <c r="E97" i="13"/>
  <c r="D98" i="13"/>
  <c r="E98" i="13"/>
  <c r="D99" i="13"/>
  <c r="E99" i="13"/>
  <c r="D100" i="13"/>
  <c r="E100" i="13"/>
  <c r="D101" i="13"/>
  <c r="E101" i="13"/>
  <c r="D102" i="13"/>
  <c r="E102" i="13"/>
  <c r="D103" i="13"/>
  <c r="E103" i="13"/>
  <c r="D104" i="13"/>
  <c r="E104" i="13"/>
  <c r="D105" i="13"/>
  <c r="E105" i="13"/>
  <c r="D106" i="13"/>
  <c r="E106" i="13"/>
  <c r="D107" i="13"/>
  <c r="E107" i="13"/>
  <c r="D108" i="13"/>
  <c r="E108" i="13"/>
  <c r="D109" i="13"/>
  <c r="E109" i="13"/>
  <c r="D110" i="13"/>
  <c r="E110" i="13"/>
  <c r="D111" i="13"/>
  <c r="E111" i="13"/>
  <c r="D112" i="13"/>
  <c r="E112" i="13"/>
  <c r="D113" i="13"/>
  <c r="E113" i="13"/>
  <c r="D114" i="13"/>
  <c r="E114" i="13"/>
  <c r="D115" i="13"/>
  <c r="E115" i="13"/>
  <c r="D116" i="13"/>
  <c r="E116" i="13"/>
  <c r="D117" i="13"/>
  <c r="E117" i="13"/>
  <c r="D118" i="13"/>
  <c r="E118" i="13"/>
  <c r="D119" i="13"/>
  <c r="E119" i="13"/>
  <c r="D120" i="13"/>
  <c r="E120" i="13"/>
  <c r="D121" i="13"/>
  <c r="E121" i="13"/>
  <c r="D122" i="13"/>
  <c r="E122" i="13"/>
  <c r="D123" i="13"/>
  <c r="E123" i="13"/>
  <c r="D124" i="13"/>
  <c r="E124" i="13"/>
  <c r="D125" i="13"/>
  <c r="E125" i="13"/>
  <c r="D126" i="13"/>
  <c r="E126" i="13"/>
  <c r="D127" i="13"/>
  <c r="E127" i="13"/>
  <c r="D128" i="13"/>
  <c r="E128" i="13"/>
  <c r="D129" i="13"/>
  <c r="E129" i="13"/>
  <c r="D130" i="13"/>
  <c r="E130" i="13"/>
  <c r="D131" i="13"/>
  <c r="E131" i="13"/>
  <c r="D132" i="13"/>
  <c r="E132" i="13"/>
  <c r="D133" i="13"/>
  <c r="E133" i="13"/>
  <c r="D134" i="13"/>
  <c r="E134" i="13"/>
  <c r="D135" i="13"/>
  <c r="E135" i="13"/>
  <c r="D136" i="13"/>
  <c r="E136" i="13"/>
  <c r="D137" i="13"/>
  <c r="E137" i="13"/>
  <c r="D138" i="13"/>
  <c r="E138" i="13"/>
  <c r="D139" i="13"/>
  <c r="E139" i="13"/>
  <c r="D140" i="13"/>
  <c r="E140" i="13"/>
  <c r="D141" i="13"/>
  <c r="E141" i="13"/>
  <c r="D142" i="13"/>
  <c r="E142" i="13"/>
  <c r="D143" i="13"/>
  <c r="E143" i="13"/>
  <c r="D144" i="13"/>
  <c r="E144" i="13"/>
  <c r="D145" i="13"/>
  <c r="E145" i="13"/>
  <c r="D146" i="13"/>
  <c r="E146" i="13"/>
  <c r="D147" i="13"/>
  <c r="E147" i="13"/>
  <c r="D148" i="13"/>
  <c r="E148" i="13"/>
  <c r="D149" i="13"/>
  <c r="E149" i="13"/>
  <c r="D150" i="13"/>
  <c r="E150" i="13"/>
  <c r="D151" i="13"/>
  <c r="E151" i="13"/>
  <c r="D152" i="13"/>
  <c r="E152" i="13"/>
  <c r="D153" i="13"/>
  <c r="E153" i="13"/>
  <c r="D154" i="13"/>
  <c r="E154" i="13"/>
  <c r="D155" i="13"/>
  <c r="E155" i="13"/>
  <c r="D156" i="13"/>
  <c r="E156" i="13"/>
  <c r="D157" i="13"/>
  <c r="E157" i="13"/>
  <c r="D158" i="13"/>
  <c r="E158" i="13"/>
  <c r="D159" i="13"/>
  <c r="E159" i="13"/>
  <c r="D160" i="13"/>
  <c r="E160" i="13"/>
  <c r="D161" i="13"/>
  <c r="E161" i="13"/>
  <c r="D162" i="13"/>
  <c r="E162" i="13"/>
  <c r="D163" i="13"/>
  <c r="E163" i="13"/>
  <c r="D164" i="13"/>
  <c r="E164" i="13"/>
  <c r="D165" i="13"/>
  <c r="E165" i="13"/>
  <c r="D166" i="13"/>
  <c r="E166" i="13"/>
  <c r="D167" i="13"/>
  <c r="E167" i="13"/>
  <c r="D168" i="13"/>
  <c r="E168" i="13"/>
  <c r="D169" i="13"/>
  <c r="E169" i="13"/>
  <c r="D170" i="13"/>
  <c r="E170" i="13"/>
  <c r="D171" i="13"/>
  <c r="E171" i="13"/>
  <c r="D172" i="13"/>
  <c r="E172" i="13"/>
  <c r="D173" i="13"/>
  <c r="E173" i="13"/>
  <c r="D174" i="13"/>
  <c r="E174" i="13"/>
  <c r="D175" i="13"/>
  <c r="E175" i="13"/>
  <c r="D176" i="13"/>
  <c r="E176" i="13"/>
  <c r="D177" i="13"/>
  <c r="E177" i="13"/>
  <c r="D178" i="13"/>
  <c r="E178" i="13"/>
  <c r="D179" i="13"/>
  <c r="E179" i="13"/>
  <c r="D180" i="13"/>
  <c r="E180" i="13"/>
  <c r="D181" i="13"/>
  <c r="E181" i="13"/>
  <c r="D182" i="13"/>
  <c r="E182" i="13"/>
  <c r="D183" i="13"/>
  <c r="E183" i="13"/>
  <c r="D184" i="13"/>
  <c r="E184" i="13"/>
  <c r="D185" i="13"/>
  <c r="E185" i="13"/>
  <c r="D186" i="13"/>
  <c r="E186" i="13"/>
  <c r="D187" i="13"/>
  <c r="E187" i="13"/>
  <c r="D188" i="13"/>
  <c r="E188" i="13"/>
  <c r="D189" i="13"/>
  <c r="E189" i="13"/>
  <c r="D190" i="13"/>
  <c r="E190" i="13"/>
  <c r="D191" i="13"/>
  <c r="E191" i="13"/>
  <c r="D192" i="13"/>
  <c r="E192" i="13"/>
  <c r="D193" i="13"/>
  <c r="E193" i="13"/>
  <c r="D194" i="13"/>
  <c r="E194" i="13"/>
  <c r="D195" i="13"/>
  <c r="E195" i="13"/>
  <c r="D196" i="13"/>
  <c r="E196" i="13"/>
  <c r="D197" i="13"/>
  <c r="E197" i="13"/>
  <c r="D198" i="13"/>
  <c r="E198" i="13"/>
  <c r="D199" i="13"/>
  <c r="E199" i="13"/>
  <c r="D200" i="13"/>
  <c r="E200" i="13"/>
  <c r="D201" i="13"/>
  <c r="E201" i="13"/>
  <c r="D202" i="13"/>
  <c r="E202" i="13"/>
  <c r="D203" i="13"/>
  <c r="E203" i="13"/>
  <c r="D204" i="13"/>
  <c r="E204" i="13"/>
  <c r="D205" i="13"/>
  <c r="E205" i="13"/>
  <c r="D206" i="13"/>
  <c r="E206" i="13"/>
  <c r="D207" i="13"/>
  <c r="E207" i="13"/>
  <c r="D208" i="13"/>
  <c r="E208" i="13"/>
  <c r="D209" i="13"/>
  <c r="E209" i="13"/>
  <c r="D210" i="13"/>
  <c r="E210" i="13"/>
  <c r="D211" i="13"/>
  <c r="E211" i="13"/>
  <c r="V13" i="13" l="1"/>
  <c r="I59" i="4"/>
  <c r="I60" i="4"/>
  <c r="I58" i="4"/>
  <c r="H59" i="4"/>
  <c r="H60" i="4"/>
  <c r="H58" i="4"/>
  <c r="D53" i="4" l="1"/>
  <c r="E53" i="4"/>
  <c r="F53" i="4"/>
  <c r="G53" i="4"/>
  <c r="H53" i="4"/>
  <c r="F22" i="15" l="1"/>
  <c r="I53" i="4"/>
  <c r="I19" i="4"/>
  <c r="D90" i="4" s="1"/>
  <c r="G23" i="4" a="1"/>
  <c r="G23" i="4" s="1"/>
  <c r="G24" i="4" a="1"/>
  <c r="G24" i="4" s="1"/>
  <c r="G25" i="4" a="1"/>
  <c r="G25" i="4" s="1"/>
  <c r="G26" i="4" a="1"/>
  <c r="G26" i="4" s="1"/>
  <c r="G30" i="4" l="1"/>
  <c r="D84" i="4"/>
  <c r="G33" i="4"/>
  <c r="D87" i="4"/>
  <c r="G32" i="4"/>
  <c r="D86" i="4"/>
  <c r="G31" i="4"/>
  <c r="D85" i="4"/>
  <c r="D88" i="4" l="1"/>
  <c r="N9" i="14" l="1"/>
  <c r="L9" i="14"/>
  <c r="M9" i="14"/>
  <c r="H52" i="4"/>
  <c r="G52" i="4"/>
  <c r="F52" i="4"/>
  <c r="E52" i="4"/>
  <c r="D52" i="4"/>
  <c r="H51" i="4"/>
  <c r="G51" i="4"/>
  <c r="F51" i="4"/>
  <c r="E51" i="4"/>
  <c r="D51" i="4"/>
  <c r="H50" i="4"/>
  <c r="G50" i="4"/>
  <c r="F50" i="4"/>
  <c r="E50" i="4"/>
  <c r="D50" i="4"/>
  <c r="H49" i="4"/>
  <c r="G49" i="4"/>
  <c r="F49" i="4"/>
  <c r="E49" i="4"/>
  <c r="D49" i="4"/>
  <c r="H48" i="4"/>
  <c r="G48" i="4"/>
  <c r="F48" i="4"/>
  <c r="E48" i="4"/>
  <c r="D48" i="4"/>
  <c r="H47" i="4"/>
  <c r="G47" i="4"/>
  <c r="F47" i="4"/>
  <c r="E47" i="4"/>
  <c r="D47" i="4"/>
  <c r="H46" i="4"/>
  <c r="G46" i="4"/>
  <c r="F46" i="4"/>
  <c r="E46" i="4"/>
  <c r="D46" i="4"/>
  <c r="H45" i="4"/>
  <c r="G45" i="4"/>
  <c r="F45" i="4"/>
  <c r="E45" i="4"/>
  <c r="D45" i="4"/>
  <c r="H44" i="4"/>
  <c r="G44" i="4"/>
  <c r="F44" i="4"/>
  <c r="E44" i="4"/>
  <c r="D44" i="4"/>
  <c r="H43" i="4"/>
  <c r="G43" i="4"/>
  <c r="F43" i="4"/>
  <c r="E43" i="4"/>
  <c r="D43" i="4"/>
  <c r="I44" i="4" l="1"/>
  <c r="D23" i="4" a="1"/>
  <c r="D23" i="4" s="1"/>
  <c r="C6" i="15"/>
  <c r="E8" i="15"/>
  <c r="E9" i="15"/>
  <c r="D8" i="15"/>
  <c r="D9" i="15"/>
  <c r="I47" i="4"/>
  <c r="I50" i="4"/>
  <c r="I48" i="4"/>
  <c r="I51" i="4"/>
  <c r="I43" i="4"/>
  <c r="I46" i="4"/>
  <c r="I49" i="4"/>
  <c r="I52" i="4"/>
  <c r="I45" i="4"/>
  <c r="E6" i="4"/>
  <c r="C8" i="15" l="1"/>
  <c r="C9" i="15"/>
  <c r="I6" i="4"/>
  <c r="H6" i="14" l="1"/>
  <c r="D39" i="4" l="1"/>
  <c r="D18" i="4" l="1"/>
  <c r="D40" i="4"/>
  <c r="G33" i="5" l="1"/>
  <c r="F33" i="5"/>
  <c r="D17" i="5" l="1"/>
  <c r="D16" i="5"/>
  <c r="D15" i="5"/>
  <c r="D13" i="5"/>
  <c r="D11" i="5"/>
  <c r="D10" i="5"/>
  <c r="D9" i="5" l="1"/>
  <c r="F59" i="4"/>
  <c r="F60" i="4"/>
  <c r="F58" i="4"/>
  <c r="H40" i="4"/>
  <c r="H41" i="4"/>
  <c r="H42" i="4"/>
  <c r="H39" i="4"/>
  <c r="G40" i="4"/>
  <c r="G41" i="4"/>
  <c r="G42" i="4"/>
  <c r="G39" i="4"/>
  <c r="F40" i="4"/>
  <c r="F41" i="4"/>
  <c r="F42" i="4"/>
  <c r="F39" i="4"/>
  <c r="E40" i="4"/>
  <c r="E41" i="4"/>
  <c r="E42" i="4"/>
  <c r="E39" i="4"/>
  <c r="D42" i="4"/>
  <c r="D41" i="4"/>
  <c r="I40" i="4" l="1"/>
  <c r="I42" i="4"/>
  <c r="D54" i="4"/>
  <c r="H54" i="4"/>
  <c r="E54" i="4"/>
  <c r="F54" i="4"/>
  <c r="G54" i="4"/>
  <c r="I41" i="4"/>
  <c r="I39" i="4"/>
  <c r="I54" i="4" l="1"/>
  <c r="F37" i="13"/>
  <c r="F38" i="13"/>
  <c r="F39" i="13"/>
  <c r="F40" i="13"/>
  <c r="F41" i="13"/>
  <c r="F42" i="13"/>
  <c r="F43" i="13"/>
  <c r="F44" i="13"/>
  <c r="F45" i="13"/>
  <c r="F46" i="13"/>
  <c r="F47" i="13"/>
  <c r="F48" i="13"/>
  <c r="F49" i="13"/>
  <c r="F50" i="13"/>
  <c r="F51" i="13"/>
  <c r="F52" i="13"/>
  <c r="F53" i="13"/>
  <c r="F54" i="13"/>
  <c r="F55" i="13"/>
  <c r="F56" i="13"/>
  <c r="F57" i="13"/>
  <c r="F58" i="13"/>
  <c r="F59" i="13"/>
  <c r="F60" i="13"/>
  <c r="F61" i="13"/>
  <c r="F62" i="13"/>
  <c r="F63" i="13"/>
  <c r="F64" i="13"/>
  <c r="F65" i="13"/>
  <c r="F66" i="13"/>
  <c r="F67" i="13"/>
  <c r="F68" i="13"/>
  <c r="F69" i="13"/>
  <c r="F70" i="13"/>
  <c r="F71" i="13"/>
  <c r="F72" i="13"/>
  <c r="F73" i="13"/>
  <c r="F74" i="13"/>
  <c r="F75" i="13"/>
  <c r="F76" i="13"/>
  <c r="F77" i="13"/>
  <c r="F78" i="13"/>
  <c r="F79" i="13"/>
  <c r="F80" i="13"/>
  <c r="F81" i="13"/>
  <c r="F82" i="13"/>
  <c r="F83" i="13"/>
  <c r="F84" i="13"/>
  <c r="F85" i="13"/>
  <c r="F86" i="13"/>
  <c r="F87" i="13"/>
  <c r="F88" i="13"/>
  <c r="F89" i="13"/>
  <c r="F90" i="13"/>
  <c r="F91" i="13"/>
  <c r="F92" i="13"/>
  <c r="F93" i="13"/>
  <c r="F94" i="13"/>
  <c r="F95" i="13"/>
  <c r="F96" i="13"/>
  <c r="F97" i="13"/>
  <c r="F98" i="13"/>
  <c r="F99" i="13"/>
  <c r="F100" i="13"/>
  <c r="F101" i="13"/>
  <c r="F102" i="13"/>
  <c r="F103" i="13"/>
  <c r="F104" i="13"/>
  <c r="F105" i="13"/>
  <c r="F106" i="13"/>
  <c r="F107" i="13"/>
  <c r="F108" i="13"/>
  <c r="F109" i="13"/>
  <c r="F110" i="13"/>
  <c r="F111" i="13"/>
  <c r="F112" i="13"/>
  <c r="F113" i="13"/>
  <c r="F114" i="13"/>
  <c r="F115" i="13"/>
  <c r="F116" i="13"/>
  <c r="F117" i="13"/>
  <c r="F118" i="13"/>
  <c r="F119" i="13"/>
  <c r="F120" i="13"/>
  <c r="F121" i="13"/>
  <c r="F122" i="13"/>
  <c r="F123" i="13"/>
  <c r="F124" i="13"/>
  <c r="F125" i="13"/>
  <c r="F126" i="13"/>
  <c r="F127" i="13"/>
  <c r="F128" i="13"/>
  <c r="F129" i="13"/>
  <c r="F130" i="13"/>
  <c r="F131" i="13"/>
  <c r="F132" i="13"/>
  <c r="F133" i="13"/>
  <c r="F134" i="13"/>
  <c r="F135" i="13"/>
  <c r="F136" i="13"/>
  <c r="F137" i="13"/>
  <c r="F138" i="13"/>
  <c r="F139" i="13"/>
  <c r="F140" i="13"/>
  <c r="F141" i="13"/>
  <c r="F142" i="13"/>
  <c r="F143" i="13"/>
  <c r="F144" i="13"/>
  <c r="F145" i="13"/>
  <c r="F146" i="13"/>
  <c r="F147" i="13"/>
  <c r="F148" i="13"/>
  <c r="F149" i="13"/>
  <c r="F150" i="13"/>
  <c r="F151" i="13"/>
  <c r="F152" i="13"/>
  <c r="F153" i="13"/>
  <c r="F154" i="13"/>
  <c r="F155" i="13"/>
  <c r="F156" i="13"/>
  <c r="F157" i="13"/>
  <c r="F158" i="13"/>
  <c r="F159" i="13"/>
  <c r="F160" i="13"/>
  <c r="F161" i="13"/>
  <c r="F162" i="13"/>
  <c r="F163" i="13"/>
  <c r="F164" i="13"/>
  <c r="F165" i="13"/>
  <c r="F166" i="13"/>
  <c r="F167" i="13"/>
  <c r="F168" i="13"/>
  <c r="F169" i="13"/>
  <c r="F170" i="13"/>
  <c r="F171" i="13"/>
  <c r="F172" i="13"/>
  <c r="F173" i="13"/>
  <c r="F174" i="13"/>
  <c r="F175" i="13"/>
  <c r="F176" i="13"/>
  <c r="F177" i="13"/>
  <c r="F178" i="13"/>
  <c r="F179" i="13"/>
  <c r="F180" i="13"/>
  <c r="F181" i="13"/>
  <c r="F182" i="13"/>
  <c r="F183" i="13"/>
  <c r="F184" i="13"/>
  <c r="F185" i="13"/>
  <c r="F186" i="13"/>
  <c r="F187" i="13"/>
  <c r="F188" i="13"/>
  <c r="F189" i="13"/>
  <c r="F190" i="13"/>
  <c r="F191" i="13"/>
  <c r="F192" i="13"/>
  <c r="F193" i="13"/>
  <c r="F194" i="13"/>
  <c r="F195" i="13"/>
  <c r="F196" i="13"/>
  <c r="F197" i="13"/>
  <c r="F198" i="13"/>
  <c r="F199" i="13"/>
  <c r="F200" i="13"/>
  <c r="F201" i="13"/>
  <c r="F202" i="13"/>
  <c r="F203" i="13"/>
  <c r="F204" i="13"/>
  <c r="F205" i="13"/>
  <c r="F206" i="13"/>
  <c r="F207" i="13"/>
  <c r="F208" i="13"/>
  <c r="F209" i="13"/>
  <c r="F210" i="13"/>
  <c r="F211" i="13"/>
  <c r="F23" i="13"/>
  <c r="F26" i="13"/>
  <c r="F27" i="13"/>
  <c r="F29" i="13"/>
  <c r="F30" i="13"/>
  <c r="F31" i="13"/>
  <c r="F33" i="13"/>
  <c r="F34" i="13"/>
  <c r="F35" i="13"/>
  <c r="F22"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2" i="13"/>
  <c r="C123" i="13"/>
  <c r="C124" i="13"/>
  <c r="C125" i="13"/>
  <c r="C126" i="13"/>
  <c r="C127" i="13"/>
  <c r="C128" i="13"/>
  <c r="C129" i="13"/>
  <c r="C130" i="13"/>
  <c r="C131" i="13"/>
  <c r="C132" i="13"/>
  <c r="C133" i="13"/>
  <c r="C134" i="13"/>
  <c r="C135" i="13"/>
  <c r="C136" i="13"/>
  <c r="C137" i="13"/>
  <c r="C138" i="13"/>
  <c r="C139" i="13"/>
  <c r="C140" i="13"/>
  <c r="C141" i="13"/>
  <c r="C142" i="13"/>
  <c r="C143" i="13"/>
  <c r="C144" i="13"/>
  <c r="C145" i="13"/>
  <c r="C146" i="13"/>
  <c r="C147" i="13"/>
  <c r="C148" i="13"/>
  <c r="C149" i="13"/>
  <c r="C150" i="13"/>
  <c r="C151" i="13"/>
  <c r="C152" i="13"/>
  <c r="C153" i="13"/>
  <c r="C154" i="13"/>
  <c r="C155" i="13"/>
  <c r="C156" i="13"/>
  <c r="C157" i="13"/>
  <c r="C158" i="13"/>
  <c r="C159" i="13"/>
  <c r="C160" i="13"/>
  <c r="C161" i="13"/>
  <c r="C162" i="13"/>
  <c r="C163" i="13"/>
  <c r="C164" i="13"/>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3" i="13"/>
  <c r="C24" i="13"/>
  <c r="C25" i="13"/>
  <c r="C26" i="13"/>
  <c r="C27" i="13"/>
  <c r="C28" i="13"/>
  <c r="C29" i="13"/>
  <c r="C30" i="13"/>
  <c r="C31" i="13"/>
  <c r="C32" i="13"/>
  <c r="C33" i="13"/>
  <c r="C34" i="13"/>
  <c r="C35" i="13"/>
  <c r="C36" i="13"/>
  <c r="C22" i="13"/>
  <c r="F36" i="13" l="1"/>
  <c r="F32" i="13"/>
  <c r="F28" i="13"/>
  <c r="F24" i="13"/>
  <c r="D212" i="13"/>
  <c r="F25" i="13"/>
  <c r="E212" i="13"/>
  <c r="E61" i="5"/>
  <c r="F61" i="5"/>
  <c r="G61" i="5"/>
  <c r="E60" i="5"/>
  <c r="F60" i="5"/>
  <c r="G60" i="5"/>
  <c r="E59" i="5"/>
  <c r="F59" i="5"/>
  <c r="G59" i="5"/>
  <c r="E58" i="5"/>
  <c r="F58" i="5"/>
  <c r="G58" i="5"/>
  <c r="E57" i="5"/>
  <c r="F57" i="5"/>
  <c r="G57" i="5"/>
  <c r="E56" i="5"/>
  <c r="F56" i="5"/>
  <c r="G56" i="5"/>
  <c r="E55" i="5"/>
  <c r="F55" i="5"/>
  <c r="G55" i="5"/>
  <c r="E54" i="5"/>
  <c r="F54" i="5"/>
  <c r="G54" i="5"/>
  <c r="E53" i="5"/>
  <c r="F53" i="5"/>
  <c r="G53" i="5"/>
  <c r="E52" i="5"/>
  <c r="F52" i="5"/>
  <c r="G52" i="5"/>
  <c r="E51" i="5"/>
  <c r="F51" i="5"/>
  <c r="G51" i="5"/>
  <c r="E50" i="5"/>
  <c r="F50" i="5"/>
  <c r="G50" i="5"/>
  <c r="E49" i="5"/>
  <c r="F49" i="5"/>
  <c r="G49" i="5"/>
  <c r="D61" i="5"/>
  <c r="D60" i="5"/>
  <c r="D59" i="5"/>
  <c r="D58" i="5"/>
  <c r="D57" i="5"/>
  <c r="D56" i="5"/>
  <c r="D55" i="5"/>
  <c r="D54" i="5"/>
  <c r="D53" i="5"/>
  <c r="D52" i="5"/>
  <c r="D51" i="5"/>
  <c r="D50" i="5"/>
  <c r="D49" i="5"/>
  <c r="D48" i="5"/>
  <c r="E48" i="5"/>
  <c r="F48" i="5"/>
  <c r="G48" i="5"/>
  <c r="G30" i="5"/>
  <c r="F30" i="5"/>
  <c r="E30" i="5"/>
  <c r="D30" i="5"/>
  <c r="G35" i="5"/>
  <c r="F35" i="5"/>
  <c r="E35" i="5"/>
  <c r="D35" i="5"/>
  <c r="G39" i="5"/>
  <c r="F39" i="5"/>
  <c r="E39" i="5"/>
  <c r="F38" i="5"/>
  <c r="G38" i="5"/>
  <c r="E38" i="5"/>
  <c r="G37" i="5"/>
  <c r="F37" i="5"/>
  <c r="E37" i="5"/>
  <c r="E33" i="5"/>
  <c r="G32" i="5"/>
  <c r="F32" i="5"/>
  <c r="E32" i="5"/>
  <c r="D39" i="5"/>
  <c r="D38" i="5"/>
  <c r="D37" i="5"/>
  <c r="D33" i="5"/>
  <c r="D32" i="5"/>
  <c r="F212" i="13" l="1"/>
  <c r="C61" i="5"/>
  <c r="C57" i="5"/>
  <c r="C55" i="5"/>
  <c r="C59" i="5"/>
  <c r="C48" i="5"/>
  <c r="C52" i="5"/>
  <c r="C56" i="5"/>
  <c r="C60" i="5"/>
  <c r="C49" i="5"/>
  <c r="C51" i="5"/>
  <c r="C53" i="5"/>
  <c r="C50" i="5"/>
  <c r="C54" i="5"/>
  <c r="C58" i="5"/>
  <c r="F47" i="5"/>
  <c r="E47" i="5"/>
  <c r="G47" i="5"/>
  <c r="D47" i="5"/>
  <c r="C32" i="5"/>
  <c r="C39" i="5"/>
  <c r="C37" i="5"/>
  <c r="C35" i="5"/>
  <c r="C33" i="5"/>
  <c r="C38" i="5"/>
  <c r="C30" i="5"/>
  <c r="G36" i="5"/>
  <c r="G41" i="5" s="1"/>
  <c r="F36" i="5"/>
  <c r="F41" i="5" s="1"/>
  <c r="E36" i="5"/>
  <c r="E42" i="5" s="1"/>
  <c r="G31" i="5"/>
  <c r="G34" i="5" s="1"/>
  <c r="F31" i="5"/>
  <c r="F34" i="5" s="1"/>
  <c r="E31" i="5"/>
  <c r="E34" i="5" s="1"/>
  <c r="D36" i="5"/>
  <c r="D31" i="5"/>
  <c r="D34" i="5" s="1"/>
  <c r="C24" i="5"/>
  <c r="F14" i="4"/>
  <c r="F76" i="4" s="1"/>
  <c r="G14" i="4"/>
  <c r="G76" i="4" s="1"/>
  <c r="C13" i="5"/>
  <c r="D31" i="4" s="1"/>
  <c r="C17" i="5"/>
  <c r="F15" i="4" s="1"/>
  <c r="F77" i="4" s="1"/>
  <c r="C16" i="5"/>
  <c r="C15" i="5"/>
  <c r="C11" i="5"/>
  <c r="D32" i="4" s="1"/>
  <c r="E32" i="4" s="1"/>
  <c r="C10" i="5"/>
  <c r="D33" i="4" s="1"/>
  <c r="E33" i="4" s="1"/>
  <c r="C8" i="5"/>
  <c r="C31" i="5" l="1"/>
  <c r="C34" i="5" s="1"/>
  <c r="C14" i="5"/>
  <c r="C19" i="5" s="1"/>
  <c r="F43" i="5"/>
  <c r="G43" i="5"/>
  <c r="F42" i="5"/>
  <c r="D43" i="5"/>
  <c r="E43" i="5"/>
  <c r="G42" i="5"/>
  <c r="E41" i="5"/>
  <c r="D42" i="5"/>
  <c r="D41" i="5"/>
  <c r="D28" i="4"/>
  <c r="D15" i="4"/>
  <c r="D77" i="4" s="1"/>
  <c r="E14" i="4"/>
  <c r="E76" i="4" s="1"/>
  <c r="D14" i="4"/>
  <c r="D76" i="4" s="1"/>
  <c r="C47" i="5"/>
  <c r="C36" i="5"/>
  <c r="C41" i="5" s="1"/>
  <c r="G40" i="5"/>
  <c r="F40" i="5"/>
  <c r="E40" i="5"/>
  <c r="D40" i="5"/>
  <c r="E15" i="4"/>
  <c r="E77" i="4" s="1"/>
  <c r="D19" i="4"/>
  <c r="D29" i="4"/>
  <c r="G15" i="4"/>
  <c r="G77" i="4" s="1"/>
  <c r="D27" i="4"/>
  <c r="D20" i="4"/>
  <c r="E20" i="4" s="1"/>
  <c r="D14" i="5"/>
  <c r="D12" i="5"/>
  <c r="C9" i="5"/>
  <c r="C12" i="5" s="1"/>
  <c r="D30" i="4" l="1"/>
  <c r="E19" i="4"/>
  <c r="D21" i="4"/>
  <c r="D78" i="4" s="1"/>
  <c r="C43" i="5"/>
  <c r="C42" i="5"/>
  <c r="C20" i="5"/>
  <c r="D19" i="5"/>
  <c r="D20" i="5"/>
  <c r="C40" i="5"/>
  <c r="C18" i="5"/>
  <c r="H15" i="4"/>
  <c r="D18" i="5"/>
  <c r="H14" i="4"/>
  <c r="H76" i="4" s="1"/>
  <c r="I76" i="4" s="1"/>
  <c r="E8" i="12"/>
  <c r="D8" i="12"/>
  <c r="C8" i="12"/>
  <c r="I15" i="4" l="1"/>
  <c r="H77" i="4"/>
  <c r="I77" i="4" s="1"/>
  <c r="E66" i="4"/>
  <c r="C25" i="5"/>
  <c r="C21" i="5"/>
  <c r="D21" i="5"/>
  <c r="E18" i="13"/>
  <c r="H16" i="13"/>
  <c r="H12" i="13"/>
  <c r="H8" i="13"/>
  <c r="H18" i="4"/>
  <c r="H4" i="13"/>
  <c r="H17" i="13"/>
  <c r="H13" i="13"/>
  <c r="H9" i="13"/>
  <c r="H5" i="13"/>
  <c r="H10" i="13"/>
  <c r="H6" i="13"/>
  <c r="F18" i="13"/>
  <c r="H11" i="13"/>
  <c r="H15" i="13"/>
  <c r="H7" i="13"/>
  <c r="G18" i="13"/>
  <c r="H14" i="13"/>
  <c r="D18" i="13"/>
  <c r="H34" i="4"/>
  <c r="G27" i="4"/>
  <c r="G59" i="4"/>
  <c r="G58" i="4"/>
  <c r="G60" i="4"/>
  <c r="G19" i="4" l="1"/>
  <c r="D91" i="4" s="1"/>
  <c r="H66" i="4"/>
  <c r="F86" i="4" s="1"/>
  <c r="G66" i="4"/>
  <c r="F85" i="4" s="1"/>
  <c r="F66" i="4"/>
  <c r="F84" i="4" s="1"/>
  <c r="G34" i="4"/>
  <c r="H18" i="13"/>
  <c r="I61" i="4"/>
  <c r="G61" i="4"/>
  <c r="F61" i="4"/>
  <c r="E61" i="4"/>
  <c r="D61" i="4"/>
  <c r="I14" i="4"/>
  <c r="O17" i="13" l="1"/>
  <c r="N18" i="13"/>
  <c r="O15" i="13"/>
  <c r="O14" i="13"/>
  <c r="L18" i="13"/>
  <c r="O16" i="13"/>
  <c r="M18" i="13"/>
  <c r="N9" i="13"/>
  <c r="M9" i="13"/>
  <c r="K9" i="13"/>
  <c r="L9" i="13"/>
  <c r="O4" i="13"/>
  <c r="O8" i="13"/>
  <c r="O5" i="13"/>
  <c r="O7" i="13"/>
  <c r="O6" i="13"/>
  <c r="H61" i="4"/>
  <c r="I33" i="4"/>
  <c r="I27" i="4"/>
  <c r="D89" i="4" s="1"/>
  <c r="H27" i="4"/>
  <c r="E27" i="4" l="1"/>
  <c r="E29" i="4"/>
  <c r="E28" i="4"/>
  <c r="D34" i="4"/>
  <c r="O9" i="13"/>
  <c r="I31" i="4"/>
  <c r="I32" i="4"/>
  <c r="D24" i="4"/>
  <c r="D25" i="4" s="1"/>
  <c r="E24" i="4" l="1"/>
  <c r="D71" i="4" s="1"/>
  <c r="E21" i="4" l="1"/>
  <c r="E23" i="4"/>
  <c r="E31" i="4"/>
  <c r="E30" i="4"/>
  <c r="E34" i="4"/>
  <c r="E25" i="4" l="1"/>
  <c r="D72" i="4" s="1"/>
  <c r="D70" i="4"/>
  <c r="E7" i="4"/>
  <c r="I7" i="4"/>
  <c r="D66" i="4"/>
  <c r="I30" i="4" l="1"/>
  <c r="I34" i="4" s="1"/>
  <c r="K18" i="13"/>
  <c r="O13" i="13"/>
  <c r="O18"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bsilending001</author>
  </authors>
  <commentList>
    <comment ref="C2" authorId="0" shapeId="0" xr:uid="{00000000-0006-0000-0200-000001000000}">
      <text>
        <r>
          <rPr>
            <b/>
            <sz val="10"/>
            <color indexed="81"/>
            <rFont val="Calibri"/>
            <family val="2"/>
            <scheme val="minor"/>
          </rPr>
          <t>bsilending001:
Manual</t>
        </r>
      </text>
    </comment>
    <comment ref="D2" authorId="0" shapeId="0" xr:uid="{00000000-0006-0000-0200-000002000000}">
      <text>
        <r>
          <rPr>
            <b/>
            <sz val="10"/>
            <color indexed="81"/>
            <rFont val="Calibri"/>
            <family val="2"/>
            <scheme val="minor"/>
          </rPr>
          <t>bsilending001:
Manual</t>
        </r>
      </text>
    </comment>
    <comment ref="E2" authorId="0" shapeId="0" xr:uid="{00000000-0006-0000-0200-000003000000}">
      <text>
        <r>
          <rPr>
            <b/>
            <sz val="10"/>
            <color indexed="81"/>
            <rFont val="Calibri"/>
            <family val="2"/>
            <scheme val="minor"/>
          </rPr>
          <t>bsilending001:
Manual</t>
        </r>
      </text>
    </comment>
    <comment ref="C3" authorId="0" shapeId="0" xr:uid="{00000000-0006-0000-0200-000004000000}">
      <text>
        <r>
          <rPr>
            <b/>
            <sz val="10"/>
            <color indexed="81"/>
            <rFont val="Calibri"/>
            <family val="2"/>
            <scheme val="minor"/>
          </rPr>
          <t>bsilending001:
Manual</t>
        </r>
      </text>
    </comment>
    <comment ref="D3" authorId="0" shapeId="0" xr:uid="{00000000-0006-0000-0200-000005000000}">
      <text>
        <r>
          <rPr>
            <b/>
            <sz val="10"/>
            <color indexed="81"/>
            <rFont val="Calibri"/>
            <family val="2"/>
            <scheme val="minor"/>
          </rPr>
          <t>bsilending001:
Manual</t>
        </r>
      </text>
    </comment>
    <comment ref="E3" authorId="0" shapeId="0" xr:uid="{00000000-0006-0000-0200-000006000000}">
      <text>
        <r>
          <rPr>
            <b/>
            <sz val="10"/>
            <color indexed="81"/>
            <rFont val="Calibri"/>
            <family val="2"/>
            <scheme val="minor"/>
          </rPr>
          <t>bsilending001:
Manual</t>
        </r>
      </text>
    </comment>
    <comment ref="C4" authorId="0" shapeId="0" xr:uid="{00000000-0006-0000-0200-000007000000}">
      <text>
        <r>
          <rPr>
            <b/>
            <sz val="10"/>
            <color indexed="81"/>
            <rFont val="Calibri"/>
            <family val="2"/>
            <scheme val="minor"/>
          </rPr>
          <t>bsilending001:
Manual</t>
        </r>
      </text>
    </comment>
    <comment ref="D4" authorId="0" shapeId="0" xr:uid="{00000000-0006-0000-0200-000008000000}">
      <text>
        <r>
          <rPr>
            <b/>
            <sz val="10"/>
            <color indexed="81"/>
            <rFont val="Calibri"/>
            <family val="2"/>
            <scheme val="minor"/>
          </rPr>
          <t>bsilending001:
Manual</t>
        </r>
      </text>
    </comment>
    <comment ref="E4" authorId="0" shapeId="0" xr:uid="{00000000-0006-0000-0200-000009000000}">
      <text>
        <r>
          <rPr>
            <b/>
            <sz val="10"/>
            <color indexed="81"/>
            <rFont val="Calibri"/>
            <family val="2"/>
            <scheme val="minor"/>
          </rPr>
          <t>bsilending001:
Manual</t>
        </r>
      </text>
    </comment>
    <comment ref="C5" authorId="0" shapeId="0" xr:uid="{00000000-0006-0000-0200-00000A000000}">
      <text>
        <r>
          <rPr>
            <b/>
            <sz val="10"/>
            <color indexed="81"/>
            <rFont val="Calibri"/>
            <family val="2"/>
            <scheme val="minor"/>
          </rPr>
          <t>bsilending001:
Manual</t>
        </r>
      </text>
    </comment>
    <comment ref="D5" authorId="0" shapeId="0" xr:uid="{00000000-0006-0000-0200-00000B000000}">
      <text>
        <r>
          <rPr>
            <b/>
            <sz val="10"/>
            <color indexed="81"/>
            <rFont val="Calibri"/>
            <family val="2"/>
            <scheme val="minor"/>
          </rPr>
          <t>bsilending001:
Manual</t>
        </r>
      </text>
    </comment>
    <comment ref="E5" authorId="0" shapeId="0" xr:uid="{00000000-0006-0000-0200-00000C000000}">
      <text>
        <r>
          <rPr>
            <b/>
            <sz val="10"/>
            <color indexed="81"/>
            <rFont val="Calibri"/>
            <family val="2"/>
            <scheme val="minor"/>
          </rPr>
          <t>bsilending001:
Manual</t>
        </r>
      </text>
    </comment>
    <comment ref="C6" authorId="0" shapeId="0" xr:uid="{00000000-0006-0000-0200-00000D000000}">
      <text>
        <r>
          <rPr>
            <b/>
            <sz val="10"/>
            <color indexed="81"/>
            <rFont val="Calibri"/>
            <family val="2"/>
            <scheme val="minor"/>
          </rPr>
          <t>bsilending001:
Manual</t>
        </r>
      </text>
    </comment>
    <comment ref="D6" authorId="0" shapeId="0" xr:uid="{00000000-0006-0000-0200-00000E000000}">
      <text>
        <r>
          <rPr>
            <b/>
            <sz val="10"/>
            <color indexed="81"/>
            <rFont val="Calibri"/>
            <family val="2"/>
            <scheme val="minor"/>
          </rPr>
          <t>bsilending001:
Manual</t>
        </r>
      </text>
    </comment>
    <comment ref="E6" authorId="0" shapeId="0" xr:uid="{00000000-0006-0000-0200-00000F000000}">
      <text>
        <r>
          <rPr>
            <b/>
            <sz val="10"/>
            <color indexed="81"/>
            <rFont val="Calibri"/>
            <family val="2"/>
            <scheme val="minor"/>
          </rPr>
          <t>bsilending001:
Manual</t>
        </r>
      </text>
    </comment>
    <comment ref="C7" authorId="0" shapeId="0" xr:uid="{00000000-0006-0000-0200-000010000000}">
      <text>
        <r>
          <rPr>
            <b/>
            <sz val="10"/>
            <color indexed="81"/>
            <rFont val="Calibri"/>
            <family val="2"/>
            <scheme val="minor"/>
          </rPr>
          <t>bsilending001:
Manual</t>
        </r>
      </text>
    </comment>
    <comment ref="D7" authorId="0" shapeId="0" xr:uid="{00000000-0006-0000-0200-000011000000}">
      <text>
        <r>
          <rPr>
            <b/>
            <sz val="10"/>
            <color indexed="81"/>
            <rFont val="Calibri"/>
            <family val="2"/>
            <scheme val="minor"/>
          </rPr>
          <t>bsilending001:
Manual</t>
        </r>
      </text>
    </comment>
    <comment ref="E7" authorId="0" shapeId="0" xr:uid="{00000000-0006-0000-0200-000012000000}">
      <text>
        <r>
          <rPr>
            <b/>
            <sz val="10"/>
            <color indexed="81"/>
            <rFont val="Calibri"/>
            <family val="2"/>
            <scheme val="minor"/>
          </rPr>
          <t>bsilending001:
Manual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<sst xmlns="http://schemas.openxmlformats.org/spreadsheetml/2006/main" count="1278" uniqueCount="591">
  <si>
    <t>Test Case Execution</t>
  </si>
  <si>
    <t>Date</t>
  </si>
  <si>
    <t>Plan</t>
  </si>
  <si>
    <t>Actual</t>
  </si>
  <si>
    <t>Lag</t>
  </si>
  <si>
    <t>Lead</t>
  </si>
  <si>
    <t>Defect Life Cycle</t>
  </si>
  <si>
    <t>Total</t>
  </si>
  <si>
    <t>Defect Raised</t>
  </si>
  <si>
    <t>Defect Closed</t>
  </si>
  <si>
    <t>Defect Clarified</t>
  </si>
  <si>
    <t>Defect Deferred</t>
  </si>
  <si>
    <t>Defect Open</t>
  </si>
  <si>
    <t>Defect Closing Rate</t>
  </si>
  <si>
    <t>Total Defect Raised</t>
  </si>
  <si>
    <t>Defect by Sub Module</t>
  </si>
  <si>
    <t>Sub Module Name</t>
  </si>
  <si>
    <t>Defect</t>
  </si>
  <si>
    <t>Manage Memo</t>
  </si>
  <si>
    <t>Manage Report</t>
  </si>
  <si>
    <t>Daily Status Report |Berlian Sistem Informasi | CR OLSS ASSET SELLING COP PHASE 3</t>
  </si>
  <si>
    <t>SIT</t>
  </si>
  <si>
    <t>Planned Start Date</t>
  </si>
  <si>
    <t>RAG Status</t>
  </si>
  <si>
    <t>Amber</t>
  </si>
  <si>
    <t>Planned End Date</t>
  </si>
  <si>
    <t>Round 1</t>
  </si>
  <si>
    <t>Actual Start Date</t>
  </si>
  <si>
    <t>Actual End Date</t>
  </si>
  <si>
    <t>TBD</t>
  </si>
  <si>
    <t>Status As on Date:</t>
  </si>
  <si>
    <t>Days Planned</t>
  </si>
  <si>
    <t>Days Elapsed</t>
  </si>
  <si>
    <t>Planned %</t>
  </si>
  <si>
    <t>Actual Completion %</t>
  </si>
  <si>
    <t>Highlights of the Day:
              1. User (Mr Anton) has clarified about issue field on Insurance Income, KTB Discount Direct to DSF and Residual Value SKD Budget for Unit need to be auto calculate based on pro rate SKD Budget for Total Unit</t>
  </si>
  <si>
    <t>Execution Summary</t>
  </si>
  <si>
    <t>Status</t>
  </si>
  <si>
    <t>Pass</t>
  </si>
  <si>
    <t>Fail</t>
  </si>
  <si>
    <t>CE-BUG</t>
  </si>
  <si>
    <t>CE-PR</t>
  </si>
  <si>
    <t>CE-FR + CE-NA</t>
  </si>
  <si>
    <t>Today Execution</t>
  </si>
  <si>
    <t>Total Execution</t>
  </si>
  <si>
    <t>Defect Summary</t>
  </si>
  <si>
    <t>Test Scope</t>
  </si>
  <si>
    <t>Overall Defect Status</t>
  </si>
  <si>
    <t>Total Planned TCs</t>
  </si>
  <si>
    <t>Total Defects (Excluding Deferred)</t>
  </si>
  <si>
    <t xml:space="preserve">Deferred </t>
  </si>
  <si>
    <t>Open Defects</t>
  </si>
  <si>
    <t>Not Applicable</t>
  </si>
  <si>
    <t>Closed Defects</t>
  </si>
  <si>
    <t>Total Defect</t>
  </si>
  <si>
    <t>Executable TCs</t>
  </si>
  <si>
    <t>Open Defects Summary</t>
  </si>
  <si>
    <t>Plan Vs Actual</t>
  </si>
  <si>
    <t>Severity/Status</t>
  </si>
  <si>
    <t>Open with Dev</t>
  </si>
  <si>
    <t>Open with SIT</t>
  </si>
  <si>
    <t>Clarified</t>
  </si>
  <si>
    <t>Planned</t>
  </si>
  <si>
    <t>1-Showstopper</t>
  </si>
  <si>
    <t>2-High</t>
  </si>
  <si>
    <t>Lag/Lead</t>
  </si>
  <si>
    <t>3-Medium</t>
  </si>
  <si>
    <t>Breakup of Executed Test Cases</t>
  </si>
  <si>
    <t>4-Low</t>
  </si>
  <si>
    <t>Pass ( A )</t>
  </si>
  <si>
    <t>Fail ( B )</t>
  </si>
  <si>
    <t>Defects Summary (Excluding Deferred)</t>
  </si>
  <si>
    <t>CE-Bug ( C )</t>
  </si>
  <si>
    <t>Open</t>
  </si>
  <si>
    <t>Closed</t>
  </si>
  <si>
    <t>Total Executed (A+B+C)</t>
  </si>
  <si>
    <t>CE-FR</t>
  </si>
  <si>
    <t>CE-NA</t>
  </si>
  <si>
    <t>No Run</t>
  </si>
  <si>
    <t>Module Wise Execution Summary</t>
  </si>
  <si>
    <t>Module Name</t>
  </si>
  <si>
    <t>Credit Application</t>
  </si>
  <si>
    <t>Utility</t>
  </si>
  <si>
    <t>Insurance</t>
  </si>
  <si>
    <t>Loan Origination</t>
  </si>
  <si>
    <t>Account Maintenance</t>
  </si>
  <si>
    <t>Amendment</t>
  </si>
  <si>
    <t>Application Foundation</t>
  </si>
  <si>
    <t>Asset Document Management</t>
  </si>
  <si>
    <t>Change SKD</t>
  </si>
  <si>
    <t>Collection</t>
  </si>
  <si>
    <t>Credit Approval</t>
  </si>
  <si>
    <t>Product and Asset</t>
  </si>
  <si>
    <t>Report</t>
  </si>
  <si>
    <t>Repossession</t>
  </si>
  <si>
    <t>Disbursement</t>
  </si>
  <si>
    <t>Resource Wise Execution Summary</t>
  </si>
  <si>
    <t>Name</t>
  </si>
  <si>
    <t>Total Planned</t>
  </si>
  <si>
    <t>Planned Till Date</t>
  </si>
  <si>
    <t>Executed Till Date</t>
  </si>
  <si>
    <t>Yet to be Executed</t>
  </si>
  <si>
    <t>Rahadian</t>
  </si>
  <si>
    <t>Bunaya</t>
  </si>
  <si>
    <t>Suci</t>
  </si>
  <si>
    <t>Exit Criteria</t>
  </si>
  <si>
    <t>Criteria</t>
  </si>
  <si>
    <t>Test Execution</t>
  </si>
  <si>
    <t>Pass Percentage</t>
  </si>
  <si>
    <t>Showstopper</t>
  </si>
  <si>
    <t>High</t>
  </si>
  <si>
    <t>Medium and Low</t>
  </si>
  <si>
    <t>Met/Not Met</t>
  </si>
  <si>
    <t>Expected</t>
  </si>
  <si>
    <t>Not Met</t>
  </si>
  <si>
    <t>To be concern:</t>
  </si>
  <si>
    <t>Test Execution Plan vs Actual</t>
  </si>
  <si>
    <t>Notes</t>
  </si>
  <si>
    <t>Execution Result Summary</t>
  </si>
  <si>
    <t>Defects Summary</t>
  </si>
  <si>
    <t>Open Defect Percentage</t>
  </si>
  <si>
    <t>Total Open</t>
  </si>
  <si>
    <t>Deffered</t>
  </si>
  <si>
    <t>Closed+Clarified</t>
  </si>
  <si>
    <t>SR #</t>
  </si>
  <si>
    <t>Complete %</t>
  </si>
  <si>
    <t>Cycle</t>
  </si>
  <si>
    <t>Phase</t>
  </si>
  <si>
    <t>Round</t>
  </si>
  <si>
    <t>Baseline 
Start 
Date</t>
  </si>
  <si>
    <t>Baseline 
End 
Date</t>
  </si>
  <si>
    <t>Duration
(In days)</t>
  </si>
  <si>
    <t>Actual 
Start 
Date</t>
  </si>
  <si>
    <t>Actual 
End 
Date</t>
  </si>
  <si>
    <t>Resource Names</t>
  </si>
  <si>
    <t># 0f Scenarios</t>
  </si>
  <si>
    <t># 0f Test Cases</t>
  </si>
  <si>
    <t>D1</t>
  </si>
  <si>
    <t>D2</t>
  </si>
  <si>
    <t>D3</t>
  </si>
  <si>
    <t>Thu</t>
  </si>
  <si>
    <t>Fri</t>
  </si>
  <si>
    <t>Mon</t>
  </si>
  <si>
    <t>SIT Team and BA</t>
  </si>
  <si>
    <t>Defect Retesting</t>
  </si>
  <si>
    <t>Test Case ID*</t>
  </si>
  <si>
    <t>Test Type*</t>
  </si>
  <si>
    <t>Requirement
ID</t>
  </si>
  <si>
    <t>Module</t>
  </si>
  <si>
    <t>Sub-Module</t>
  </si>
  <si>
    <t>Application/System</t>
  </si>
  <si>
    <t>Scenario ID</t>
  </si>
  <si>
    <t>Scenario Description</t>
  </si>
  <si>
    <t>Screen/Tab</t>
  </si>
  <si>
    <t>Pre-Condition</t>
  </si>
  <si>
    <t>Test Case Description</t>
  </si>
  <si>
    <t>Test Data</t>
  </si>
  <si>
    <t>Test Steps</t>
  </si>
  <si>
    <t>Actor</t>
  </si>
  <si>
    <t>Expected Result</t>
  </si>
  <si>
    <t>Actual Results</t>
  </si>
  <si>
    <t>Test Results</t>
  </si>
  <si>
    <t>Defect Id</t>
  </si>
  <si>
    <t>Iteration Number</t>
  </si>
  <si>
    <t>Executed By</t>
  </si>
  <si>
    <t>Execution Date (DD-MMM-YY)</t>
  </si>
  <si>
    <t>Execution
Remarks</t>
  </si>
  <si>
    <t>Reviewed By</t>
  </si>
  <si>
    <t>Reviewed Date (DD-MMM-YY)</t>
  </si>
  <si>
    <t>Review
Remarks</t>
  </si>
  <si>
    <t>Designed By</t>
  </si>
  <si>
    <t>Design Date
(DD-MMM-YY)</t>
  </si>
  <si>
    <t>SCN_OLSS_AS_001_TC_001</t>
  </si>
  <si>
    <t>IT-CFR-200420-855 Asset Selling COP #46850.</t>
  </si>
  <si>
    <t>Asset Selling</t>
  </si>
  <si>
    <t>OLSS</t>
  </si>
  <si>
    <t>SCN_OLSS_AS_001</t>
  </si>
  <si>
    <t>To process Manage Memo for COP Transaction with condition :
-- Disposal has Total Unit more than 1
-- Unit to be sold is 1</t>
  </si>
  <si>
    <t>Manage Memo Approval</t>
  </si>
  <si>
    <t>1. Admin Asset Selling should have access to OLSS</t>
  </si>
  <si>
    <t>1. To verify the successful login of Admin Asset Selling
2. To verify Admin Asset Selling has access to Manage Memo</t>
  </si>
  <si>
    <t>Username : ANTONIUS FEDRIK
Password : [free text]</t>
  </si>
  <si>
    <t>1. Enter the valid admin Asset Selling User ID
2. Enter valid password
3. Click on Login
4. Click on Asset Selling - Manage Memo</t>
  </si>
  <si>
    <t>Admin Asset Selling</t>
  </si>
  <si>
    <t>1. System should allow Admin Asset Selling to Login into OLSS
2. System should allow Admin Asset Selling to access Manage Memo</t>
  </si>
  <si>
    <t>SCN_OLSS_AS_001_TC_002</t>
  </si>
  <si>
    <t>Disposal Selection</t>
  </si>
  <si>
    <t>1. Admin Asset Selling have permission to Create Memo
2. Disposal Number from MFAPPL is available in OLSS</t>
  </si>
  <si>
    <t>1. To verify Admin Asset Selling can select Disposal Number</t>
  </si>
  <si>
    <t>1. Click on Create
2. Select Memo Type : COP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</si>
  <si>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Car Ownership Program (COP)
4. While Admin Asset Selling click on Disposal Number, system should show list of Disposal Number which can be proceed to Create Memo
5. System should allow Admin Asset Selling to click Continue and go to Create Memo Pengajuan - Car Ownership Program screen</t>
  </si>
  <si>
    <t>SCN_OLSS_AS_001_TC_003</t>
  </si>
  <si>
    <t>Create Memo Pengajuan - Car Ownership Program</t>
  </si>
  <si>
    <t>1. Admin Asset Selling has select Memo Type : Car Ownership Program
2. Admin Asset Selling has select Disposal Number</t>
  </si>
  <si>
    <t>1. To verify Admin Asset Selling can save and generate Memo Pengajuan</t>
  </si>
  <si>
    <t>1. Input Buyers Information
-- Buyer Name
-- Buyer Address
-- To be paid
2. Click on Save and Generate
3. Click Yes on pop up confirmation</t>
  </si>
  <si>
    <t>1. System should show Total Asset is more than 1 and unit that can be sold is 1 also
2. System should allow Admin Asset Selling to input data Buyers Information
3. While user input field To Be Paid, system should automatically calculate field Offered Price
4. System should allow Admin Asset Selling to input Remark and click Save and Generate
5. After Admin Asset Selling click Save and Generate, system should go to Edit 
5. Memo Status should be "Generate"</t>
  </si>
  <si>
    <t>SCN_OLSS_AS_001_TC_004</t>
  </si>
  <si>
    <t>Edit Memo Pengajuan - Car Ownership Program</t>
  </si>
  <si>
    <t>1. Memo Status is Generated</t>
  </si>
  <si>
    <t>1. To verify data Memo on OLSS same with data on MFAPPL</t>
  </si>
  <si>
    <t>1. Verify data on screen Edit Memo Pengajuan - Car Ownership Program
2. Click Edit on Table Profit Analysis</t>
  </si>
  <si>
    <t xml:space="preserve">1. System should show data disposal same with data on MFAPPL
2. System should show History Memo with the latest update is SAVE AND GENERATE
3. System should allow Admin Asset Selling click Edit on Table Profit Analysis
4. System should show Edit Profit Analysis screen </t>
  </si>
  <si>
    <t>SCN_OLSS_AS_001_TC_005</t>
  </si>
  <si>
    <t>Edit Profit Analysis</t>
  </si>
  <si>
    <t>1. To verify Admin Asset Selling can Edit Profit Analysis
2. To verify OLSS will provide new calculation of expense and income for SKD Budget for Unit Sold
3. To verify Total unit will show the data of total unit sold based on data asset in memo. And detail about plat number will be provided in the screen as well.
4. To verify Profit budget in manage memo will show the calculation of profit/loss for data SKD budget for unit sold</t>
  </si>
  <si>
    <t xml:space="preserve">1. Verify data on screen Edit Profit Analysis
2. Change number at SKD Budget for Unit
3. Edit some of fields on Profit Analysis and validate
4. Click Save Changes
</t>
  </si>
  <si>
    <t>1. System should allow user to Edit Profit Analysis and show Edit Profit Analysis screen
2. on the Agreement Info table, system should show Total Unit as Unit(s) to be sold and show detail about plat number
3. on the Profit Analysis table, system should provide 3 columns of table with order : SKD Budget All Unit, SKD Budget Unit Sold and Actual
4. SKD Budget All Unit should automatic generate total unit which available in SKD
5. SKD Budget Unit Sold should be generate pro rate based on how many Unit Sold
6. Actual should be generate automatically
7. System should allow user to edit each field on Table Profit Analysis
8. System should provide column of expense &amp; income for SKD Budget unit sold
9. For SKD Budget for Unit Sold, System should allow user to Edit on Part of Income and Column Category Income : Installment Income, Insurance Income, KTB Discount Direct to DSF and Residual Value. And Total Income can't be edited.
10. For SKD Budget for Unit Sold, System should allow user to Edit on Part of Expanse on Column Category Expense  :  Product Price, Registration, Maintenance, Replacement, Insurance Cost, Mediator Fee, Mobilization, Demobilization, Interest Cost, Term of Payment and Interest Cost Before BAST. And Total Expense can't be edited.
11.  For SKD Budget for Unit Sold, System should not allow user to Edit on Part of Profit on Column Category Expense : Profit.
12. For SKD Budget for Unit Sold, System should allow user to Edit Only at Part of Additional Expense on Column Category Expense ACTUAL: Additional Expense 1,2 and 3. And Total Additional Expense can't be edited.
13. For SKD Budget for Unit Sold, System should allow user to Edit on Part of Additional Income on Column Category Income : VAT in Unit, VAT in Carroseries, VAT in Accessories, VAT in Maintenance and Field of e,f,g in Additional Income. And Total Additional Income can't be edited.
14. System should not allow to Edit Loss/Profit Actual, Gain/Loss After Sales and Net Potential (Loss/Profit).
15. While Net Potential (Loss/Profit) Actual is positive, system should show Profit with background is Blue. But if Net Potential (Loss/Profit) Actual is negative, system should show Loss with background is Red.
16. System should show selling price refer to Offered Price on Agreement Info</t>
  </si>
  <si>
    <t>DEF_002 : Some of fields in SKD Budget for Unit still empty, while user input on SKD Budget Total Unit</t>
  </si>
  <si>
    <t>DEF_002</t>
  </si>
  <si>
    <t>SCN_OLSS_AS_001_TC_006</t>
  </si>
  <si>
    <t>Detail Memo Pengajuan - Car Ownership Program</t>
  </si>
  <si>
    <t>1. To verify Profit budget in manage memo will show the calculation of profit/loss for data SKD budget for unit sold
2. To verify Admin Asset Selling can Submit Memo</t>
  </si>
  <si>
    <t>1. Go to Detail Memo Pengajuan
2. Validate Table Profit Analysis</t>
  </si>
  <si>
    <t>1. Profit Budget should be same with Net Potential (Loss/Profit) SKD Budget Unit Sold and Profit Estimation should be same with Net Potential (Loss/Profit) Actual.
2. While user click on Submit, status of Memo should be Submitted and need approval from Division Head
3. While Memo status is Submitted, user can't to edit Memo
4. Status Memo should be updated to Submitted, and Next Action is IRMA VERDIAN</t>
  </si>
  <si>
    <t>SCN_OLSS_AS_001_TC_007</t>
  </si>
  <si>
    <t>1. Memo Status is Submitted</t>
  </si>
  <si>
    <t>1. To verify Division Head can Appprove Memo</t>
  </si>
  <si>
    <t>Username : VERDIAN
Password : [free text]</t>
  </si>
  <si>
    <t>1. Input Username and Password
2. Click on Asset Selling - Manage Memo
3. Click on Detail Memo Pengajuan
4. Input Remark and Click Approve</t>
  </si>
  <si>
    <t>Division Head</t>
  </si>
  <si>
    <t>1. System should allow Head Office to access OLSS
2. Memo which has been Submitted should be appear in to do list Head Office
3. System should allow open and approve Detail Memo Pengajuan 
4. Status Memo should be updated to Approved and Next Action is "Waiting Payment Confirmation from OLSS"</t>
  </si>
  <si>
    <t>SCN_OLSS_AS_001_TC_008</t>
  </si>
  <si>
    <t>1. Memo Status is Approved</t>
  </si>
  <si>
    <t>1. To verify Admin Asset Selling can confirm Payment Receive</t>
  </si>
  <si>
    <t>1. Input Username and Password
2. Click on Asset Selling - Manage Memo
3. Click on Detail Memo Pengajuan
4. Go to Payment Receive Tab
5. Thickmark "SOLD" on agreement number
6. Click Submit</t>
  </si>
  <si>
    <t>1. System should allow Admin Asset Selling to confirmation Payment Received
2. Next action should be Waiting Payment Received from MFAPPL
3. Report should be generated automatically after Admin Asset Selling confirm Payment Receive</t>
  </si>
  <si>
    <t>SCN_OLSS_AS_001_TC_009</t>
  </si>
  <si>
    <t>1. To verify Admin Asset Selling can Print Report Profit Analysis</t>
  </si>
  <si>
    <t>1. Click on Asset Selling - Manage Memo
2. Click on Detail Memo Pengajuan
3. Go to Print Report tab
4. Click Download on Profit Analysis
5. Click Update on Profit Analysis
6. Click Save
7. Click Download on Profit Analysis
8. Verify data on Report Profit Analysis
9. Click icon Save to Excel
10. Verify data on Excel Report Profit Analysis</t>
  </si>
  <si>
    <t>1. System should allow Admin Asset Selling to update Approval Print Analysis on tab Print Report
2. If Admin Asset Selling click Download Report Profit Analysis without update approval, system should show validation : "Failed! Please Fill Screen Update Profit Analysis in Print Report – Update Button"
3. System should show All data in SKD Budget for unit sold (Period, Net Investment, Residual Value, and USL Month and data of expense and income) in report of Profit Analysis
4. System should allow Admin Asset Selling to print Report Profit Analysis in Excel Document</t>
  </si>
  <si>
    <t>SCN_OLSS_AS_001_TC_010</t>
  </si>
  <si>
    <t>MFAPPL</t>
  </si>
  <si>
    <t>1. To verify Admin Asset Selling can confirm Payment Receive in MFAPPL</t>
  </si>
  <si>
    <t>1. After payment receive has confirmed from MFAPPL, Next action in OLSS System should be update Waiting Report Approval Progress</t>
  </si>
  <si>
    <t>SCN_OLSS_AS_002_TC_001</t>
  </si>
  <si>
    <t>SCN_OLSS_AS_002</t>
  </si>
  <si>
    <t>To process Manage Report for COP Transaction with condition :
-- Disposal has Total Unit more than 1
-- Unit to be sold is 1
Continued SCN_OLSS_AS_001</t>
  </si>
  <si>
    <t>Manage Report Approval</t>
  </si>
  <si>
    <t>1. Status Report is Created</t>
  </si>
  <si>
    <t>1. To verify Admin Asset Selling can Check Report</t>
  </si>
  <si>
    <t xml:space="preserve">1. Click on Asset Selling - Manage Report
2. Click on Detail Pengajuan Memo
3. Click Check
</t>
  </si>
  <si>
    <t>1. While payment received has been confirmed in MFAPPL, system should allow Admin Asset Selling to Checked Memo
2. After Admin Asset Selling Checked Memo, status Memo should be updated to Checked</t>
  </si>
  <si>
    <t>SCN_OLSS_AS_002_TC_002</t>
  </si>
  <si>
    <t>1. To verify Admin Asset Selling can Print Report Lampiran Hasil Investasi</t>
  </si>
  <si>
    <t>1. Click on Asset Selling - Manage Report
2. Click on Detail Memo Pengajuan
3. Click Download on Lampiran Hasil Investasi
4. Verify data on Report Lampiran Hasil Investasi
5. Click icon Save to Excel
6. Verify data on Excel Report Lampiran Hasil Investasi</t>
  </si>
  <si>
    <t>1. System should allow Admin Asset Selling to update Approval Print Analysis on tab Print Report
2. System should show All data in SKD Budget for unit sold (Period, Net Investment, Residual Value, and USL Month and data of expense and income) in report of Lampiran Hasil Investasi
3. System should allow Admin Asset Selling to print Report Lampiran Hassil Investasi in Excel Document</t>
  </si>
  <si>
    <t>SCN_OLSS_AS_002_TC_003</t>
  </si>
  <si>
    <t>1. Status Report is Checked</t>
  </si>
  <si>
    <t>1. To verify Division Head can Sign Report</t>
  </si>
  <si>
    <t xml:space="preserve">1. Click on Asset Selling - Manage Report
2. Click on Detail Pengajuan Memo
3. Click Sign
</t>
  </si>
  <si>
    <t>1. System should allow Division Head Sign Report
2. Status Memo should be Signed</t>
  </si>
  <si>
    <t>SCN_OLSS_AS_003_TC_001</t>
  </si>
  <si>
    <t>IT-CFR-200420-855 Asset Selling Direct Selling #46850.</t>
  </si>
  <si>
    <t>SCN_OLSS_AS_003</t>
  </si>
  <si>
    <t>To process Manage Memo for Direct Selling Transaction with condition :
-- Disposal has Total Unit is 1
-- Unit to be sold is 1</t>
  </si>
  <si>
    <t>SCN_OLSS_AS_003_TC_002</t>
  </si>
  <si>
    <t>1. Click on Create
2. Select Memo Type : Direct Selling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</si>
  <si>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Direct Selling
4. While Admin Asset Selling click on Disposal Number, system should show list of Disposal Number which can be proceed to Create Memo
5. System should allow Admin Asset Selling to click Continue and go to Create Memo Pengajuan - Direct Selling screen</t>
  </si>
  <si>
    <t>SCN_OLSS_AS_003_TC_003</t>
  </si>
  <si>
    <t>Create Memo Pengajuan - Direct Selling</t>
  </si>
  <si>
    <t>1. Admin Asset Selling has select Memo Type : Direct Selling
2. Admin Asset Selling has select Disposal Number</t>
  </si>
  <si>
    <t>1. System should show Total Asset is 1 and unit that can be sold is 1 also
2. System should allow Admin Asset Selling to input data Buyers Information
3. While user input field To Be Paid, system should automatically calculate field Offered Price
4. System should allow Admin Asset Selling to input Remark and click Save and Generate
5. After Admin Asset Selling click Save and Generate, system should go to Edit 
5. Memo Status should be "Generate"</t>
  </si>
  <si>
    <t>SCN_OLSS_AS_003_TC_004</t>
  </si>
  <si>
    <t>Edit Memo Pengajuan - Direct Selling</t>
  </si>
  <si>
    <t>1. Verify data on screen Edit Memo Pengajuan - Direct Selling
2. Click Edit on Table Profit Analysis</t>
  </si>
  <si>
    <t>SCN_OLSS_AS_003_TC_005</t>
  </si>
  <si>
    <t>SCN_OLSS_AS_003_TC_006</t>
  </si>
  <si>
    <t>Detail Memo Pengajuan - Direct Selling</t>
  </si>
  <si>
    <t>SCN_OLSS_AS_003_TC_007</t>
  </si>
  <si>
    <t>SCN_OLSS_AS_003_TC_008</t>
  </si>
  <si>
    <t>SCN_OLSS_AS_003_TC_009</t>
  </si>
  <si>
    <t>SCN_OLSS_AS_003_TC_010</t>
  </si>
  <si>
    <t>SCN_OLSS_AS_004_TC_001</t>
  </si>
  <si>
    <t>SCN_OLSS_AS_004</t>
  </si>
  <si>
    <t>To process Manage Report for Direct Selling Transaction with condition :
-- Disposal has Total Unit is 1
-- Unit to be sold is 1
Continued SCN_OLSS_AS_003</t>
  </si>
  <si>
    <t>SCN_OLSS_AS_004_TC_002</t>
  </si>
  <si>
    <t>SCN_OLSS_AS_004_TC_003</t>
  </si>
  <si>
    <t>SCN_OLSS_AS_005_TC_001</t>
  </si>
  <si>
    <t>IT-CFR-200420-855 Asset Selling Auction #46850.</t>
  </si>
  <si>
    <t>SCN_OLSS_AS_005</t>
  </si>
  <si>
    <t xml:space="preserve">To process Manage Memo for Auction Transaction with condition :
-- Disposal has Total Unit more than 1
-- Unit to be sold is 2
</t>
  </si>
  <si>
    <t>SCN_OLSS_AS_005_TC_002</t>
  </si>
  <si>
    <t>1. Click on Create
2. Select Memo Type : Auction
3. Select Disposal Number
4. Click Continue</t>
  </si>
  <si>
    <t>1. System should allow Admin Asset Selling to go to Disposal Selection screen
2. System should show 3 option on Memo Type : Direct Selling, Car Ownership Program (COP), and Auction
3. System should allow Admin Asset Selling to select Memo Type Auction
4. While Admin Asset Selling click on Disposal Number, system should show list of Disposal Number which can be proceed to Create Memo
5. System should allow Admin Asset Selling to click Continue and go to Create Memo Pengajuan - Auction screen</t>
  </si>
  <si>
    <t>SCN_OLSS_AS_005_TC_003</t>
  </si>
  <si>
    <t>Create Memo Pengajuan - Auction</t>
  </si>
  <si>
    <t>1. Admin Asset Selling has select Memo Type : Auction
2. Admin Asset Selling has select Disposal Number</t>
  </si>
  <si>
    <t>SCN_OLSS_AS_005_TC_004</t>
  </si>
  <si>
    <t>Edit Memo Pengajuan - Auction</t>
  </si>
  <si>
    <t>1. Verify data on screen Edit Memo Pengajuan - Auction
2. Click Edit on Table Profit Analysis</t>
  </si>
  <si>
    <t>SCN_OLSS_AS_005_TC_005</t>
  </si>
  <si>
    <t>SCN_OLSS_AS_005_TC_006</t>
  </si>
  <si>
    <t>Detail Memo Pengajuan - Auction</t>
  </si>
  <si>
    <t>SCN_OLSS_AS_005_TC_007</t>
  </si>
  <si>
    <t>SCN_OLSS_AS_005_TC_008</t>
  </si>
  <si>
    <t>1. System should allow user to check Sold or Unsold on Asset List and click on Submit.
2. Next action should be Waiting Payment Received from MFAPPL
3. Report should be generated automatically after Admin Asset Selling confirm Payment Receive</t>
  </si>
  <si>
    <t>SCN_OLSS_AS_005_TC_009</t>
  </si>
  <si>
    <t>SCN_OLSS_AS_005_TC_010</t>
  </si>
  <si>
    <t>SCN_OLSS_AS_006_TC_001</t>
  </si>
  <si>
    <t>SCN_OLSS_AS_006</t>
  </si>
  <si>
    <t>To process Manage Report for Auction Transaction with condition :
-- Disposal has Total Unit more than 1
-- Unit to be sold is 2
Continued SCN_OLSS_AS_005</t>
  </si>
  <si>
    <t>1. While user has click on Submit on Payment Receive, next action data Memo should appear in screen of Index Report Approval from Create Manage Report.
2. While payment received has been confirmed in MFAPPL, system should allow Admin Asset Selling to Checked Memo
3. After Admin Asset Selling Checked Memo, status Memo should be updated to Checked</t>
  </si>
  <si>
    <t>SCN_OLSS_AS_006_TC_002</t>
  </si>
  <si>
    <t>SCN_OLSS_AS_006_TC_003</t>
  </si>
  <si>
    <t>Execution Summary|Berlian Sistem Informasi | CR OLSS ASSET SELLING PHASE 3</t>
  </si>
  <si>
    <t>Test Execution Summary \ Type</t>
  </si>
  <si>
    <t>Today's Execution</t>
  </si>
  <si>
    <t>Removed during Execution</t>
  </si>
  <si>
    <t>Executable</t>
  </si>
  <si>
    <t>Not Executable due to Pre-requisite</t>
  </si>
  <si>
    <t>Total Executed (Actual)</t>
  </si>
  <si>
    <t>CE-Bug</t>
  </si>
  <si>
    <t>Balance Execution</t>
  </si>
  <si>
    <t>% Pass</t>
  </si>
  <si>
    <t>% Fail</t>
  </si>
  <si>
    <t>% Completion</t>
  </si>
  <si>
    <t>Total Defects Raised</t>
  </si>
  <si>
    <t>Total System Downtime (In Hrs)</t>
  </si>
  <si>
    <t>Detail Execution Summary: Project Name</t>
  </si>
  <si>
    <t>All</t>
  </si>
  <si>
    <t>Total Defects</t>
  </si>
  <si>
    <t>New</t>
  </si>
  <si>
    <t>Resend</t>
  </si>
  <si>
    <t>Duplicate</t>
  </si>
  <si>
    <t>Assign to BSI Dev</t>
  </si>
  <si>
    <t>In-Progress BSI Dev</t>
  </si>
  <si>
    <t>Assign to COFINS Dev</t>
  </si>
  <si>
    <t>In-Progress CONFINS Dev</t>
  </si>
  <si>
    <t>Clarification</t>
  </si>
  <si>
    <t>Deferred</t>
  </si>
  <si>
    <t>SIT Ready</t>
  </si>
  <si>
    <t>SIT Reopen</t>
  </si>
  <si>
    <t>UAT Ready</t>
  </si>
  <si>
    <t>UAT Reopen</t>
  </si>
  <si>
    <t>Day</t>
  </si>
  <si>
    <t>DipoLink</t>
  </si>
  <si>
    <t>ACA</t>
  </si>
  <si>
    <t>CONFINS</t>
  </si>
  <si>
    <t>Tue</t>
  </si>
  <si>
    <t>Project ID/CR Number</t>
  </si>
  <si>
    <t>Defect ID</t>
  </si>
  <si>
    <t>Test Case ID</t>
  </si>
  <si>
    <t>Defect Type</t>
  </si>
  <si>
    <t>Defect Description</t>
  </si>
  <si>
    <t>Clarification Notes</t>
  </si>
  <si>
    <t>Application Name</t>
  </si>
  <si>
    <t>Severity</t>
  </si>
  <si>
    <t>Priority</t>
  </si>
  <si>
    <t>Defect Category</t>
  </si>
  <si>
    <t>Defect RCA</t>
  </si>
  <si>
    <t>Reported By</t>
  </si>
  <si>
    <t>Reported On</t>
  </si>
  <si>
    <t>Assigned To</t>
  </si>
  <si>
    <t xml:space="preserve">Updated On </t>
  </si>
  <si>
    <t>Closed By</t>
  </si>
  <si>
    <t>Closure Date</t>
  </si>
  <si>
    <t>Expected Defect Resolution Date</t>
  </si>
  <si>
    <t>Actual Release date</t>
  </si>
  <si>
    <t>Defect Aging</t>
  </si>
  <si>
    <t>DEF_001</t>
  </si>
  <si>
    <t>System show number at SKD Budget for Unit same with total assets on SKD</t>
  </si>
  <si>
    <t>Reproduce :
1. Verify data on screen Edit Profit Analysis
Actual result :
1. System show number at SKD Budget for Unit same with total assets on SKD
Expected result :
1. System should show number at SKD Budget for Unit same with total asset sold</t>
  </si>
  <si>
    <t>Development Issue</t>
  </si>
  <si>
    <t>Agung</t>
  </si>
  <si>
    <t>Some of fields in SKD Budget for Unit still empty, while user input on SKD Budget Total Unit</t>
  </si>
  <si>
    <t>Reproduce :
1. Verify data on screen Edit Profit Analysis
2. Edit field Insurance Income, KTB Discount Direct to DSF and Residual Value SKD Budget Total Unit
Actual result :
1. Some of fields in SKD Budget for Unit still empty
Expected result :
1. Insurance Income, KTB Discount Direct to DSF and Residual Value, Product Price, Registration, Maintenance, Replacement, Insurance Cost, Mediator Fee, Mobilization, Demobilization, Interest Cost, etc in SKD Budget for Unit should Auto Calculated pro rate (by unit quantity) based on insurance income for SKD Budget all total unit and quantity of units sold.</t>
  </si>
  <si>
    <t>OLSS need to generate automatically pro-rate as well once user input or modify data in SKD Budget All Total Unit to decrease the effort for user to input data in SKD Budget Unit Sold.</t>
  </si>
  <si>
    <t>Overall Defect Summary</t>
  </si>
  <si>
    <t>Overall Defect Ageing</t>
  </si>
  <si>
    <t>Defect Resolution</t>
  </si>
  <si>
    <t>Responsible Team</t>
  </si>
  <si>
    <t>Medium</t>
  </si>
  <si>
    <t>Low</t>
  </si>
  <si>
    <t>Days</t>
  </si>
  <si>
    <t>QA Manager/BA</t>
  </si>
  <si>
    <t>0-5</t>
  </si>
  <si>
    <t>SIT/UAT Tester</t>
  </si>
  <si>
    <t>6-10</t>
  </si>
  <si>
    <t>Deployment Issue</t>
  </si>
  <si>
    <t>11-15</t>
  </si>
  <si>
    <t>Infrastructure Issue</t>
  </si>
  <si>
    <t>BSI Developer</t>
  </si>
  <si>
    <t>16-20</t>
  </si>
  <si>
    <t>GAP in BRD</t>
  </si>
  <si>
    <t>&gt;20</t>
  </si>
  <si>
    <t>GAP in FSD</t>
  </si>
  <si>
    <t>CONFINS Developer</t>
  </si>
  <si>
    <t xml:space="preserve"> </t>
  </si>
  <si>
    <t>Overall Defect Ageing - Open Defects</t>
  </si>
  <si>
    <t>Data Issue</t>
  </si>
  <si>
    <t>Not Classified</t>
  </si>
  <si>
    <t>SIT Tester</t>
  </si>
  <si>
    <t>UAT Tester</t>
  </si>
  <si>
    <t>-</t>
  </si>
  <si>
    <t>DEF_003</t>
  </si>
  <si>
    <t>DEF_004</t>
  </si>
  <si>
    <t>DEF_005</t>
  </si>
  <si>
    <t>DEF_006</t>
  </si>
  <si>
    <t>DEF_007</t>
  </si>
  <si>
    <t>DEF_008</t>
  </si>
  <si>
    <t>DEF_009</t>
  </si>
  <si>
    <t>DEF_010</t>
  </si>
  <si>
    <t>DEF_011</t>
  </si>
  <si>
    <t>DEF_012</t>
  </si>
  <si>
    <t>DEF_013</t>
  </si>
  <si>
    <t>DEF_014</t>
  </si>
  <si>
    <t>DEF_015</t>
  </si>
  <si>
    <t>DEF_016</t>
  </si>
  <si>
    <t>DEF_017</t>
  </si>
  <si>
    <t>DEF_018</t>
  </si>
  <si>
    <t>DEF_019</t>
  </si>
  <si>
    <t>DEF_020</t>
  </si>
  <si>
    <t>DEF_021</t>
  </si>
  <si>
    <t>DEF_022</t>
  </si>
  <si>
    <t>DEF_023</t>
  </si>
  <si>
    <t>DEF_024</t>
  </si>
  <si>
    <t>DEF_025</t>
  </si>
  <si>
    <t>DEF_026</t>
  </si>
  <si>
    <t>DEF_027</t>
  </si>
  <si>
    <t>DEF_028</t>
  </si>
  <si>
    <t>DEF_029</t>
  </si>
  <si>
    <t>DEF_030</t>
  </si>
  <si>
    <t>DEF_031</t>
  </si>
  <si>
    <t>DEF_032</t>
  </si>
  <si>
    <t>DEF_033</t>
  </si>
  <si>
    <t>DEF_034</t>
  </si>
  <si>
    <t>DEF_035</t>
  </si>
  <si>
    <t>DEF_036</t>
  </si>
  <si>
    <t>DEF_037</t>
  </si>
  <si>
    <t>DEF_038</t>
  </si>
  <si>
    <t>DEF_039</t>
  </si>
  <si>
    <t>DEF_040</t>
  </si>
  <si>
    <t>DEF_041</t>
  </si>
  <si>
    <t>DEF_042</t>
  </si>
  <si>
    <t>DEF_043</t>
  </si>
  <si>
    <t>DEF_044</t>
  </si>
  <si>
    <t>DEF_045</t>
  </si>
  <si>
    <t>DEF_046</t>
  </si>
  <si>
    <t>DEF_047</t>
  </si>
  <si>
    <t>DEF_048</t>
  </si>
  <si>
    <t>DEF_049</t>
  </si>
  <si>
    <t>DEF_050</t>
  </si>
  <si>
    <t>DEF_051</t>
  </si>
  <si>
    <t>DEF_052</t>
  </si>
  <si>
    <t>DEF_053</t>
  </si>
  <si>
    <t>DEF_054</t>
  </si>
  <si>
    <t>DEF_055</t>
  </si>
  <si>
    <t>DEF_056</t>
  </si>
  <si>
    <t>DEF_057</t>
  </si>
  <si>
    <t>DEF_058</t>
  </si>
  <si>
    <t>DEF_059</t>
  </si>
  <si>
    <t>DEF_060</t>
  </si>
  <si>
    <t>DEF_061</t>
  </si>
  <si>
    <t>DEF_062</t>
  </si>
  <si>
    <t>DEF_063</t>
  </si>
  <si>
    <t>DEF_064</t>
  </si>
  <si>
    <t>DEF_065</t>
  </si>
  <si>
    <t>DEF_066</t>
  </si>
  <si>
    <t>DEF_067</t>
  </si>
  <si>
    <t>DEF_068</t>
  </si>
  <si>
    <t>DEF_069</t>
  </si>
  <si>
    <t>DEF_070</t>
  </si>
  <si>
    <t>DEF_071</t>
  </si>
  <si>
    <t>DEF_072</t>
  </si>
  <si>
    <t>DEF_073</t>
  </si>
  <si>
    <t>DEF_074</t>
  </si>
  <si>
    <t>DEF_075</t>
  </si>
  <si>
    <t>DEF_076</t>
  </si>
  <si>
    <t>DEF_077</t>
  </si>
  <si>
    <t>DEF_078</t>
  </si>
  <si>
    <t>DEF_079</t>
  </si>
  <si>
    <t>DEF_080</t>
  </si>
  <si>
    <t>DEF_081</t>
  </si>
  <si>
    <t>DEF_082</t>
  </si>
  <si>
    <t>DEF_083</t>
  </si>
  <si>
    <t>DEF_084</t>
  </si>
  <si>
    <t>DEF_085</t>
  </si>
  <si>
    <t>DEF_086</t>
  </si>
  <si>
    <t>DEF_087</t>
  </si>
  <si>
    <t>DEF_088</t>
  </si>
  <si>
    <t>DEF_089</t>
  </si>
  <si>
    <t>DEF_090</t>
  </si>
  <si>
    <t>DEF_091</t>
  </si>
  <si>
    <t>DEF_092</t>
  </si>
  <si>
    <t>DEF_093</t>
  </si>
  <si>
    <t>DEF_094</t>
  </si>
  <si>
    <t>DEF_095</t>
  </si>
  <si>
    <t>DEF_096</t>
  </si>
  <si>
    <t>DEF_097</t>
  </si>
  <si>
    <t>DEF_098</t>
  </si>
  <si>
    <t>DEF_099</t>
  </si>
  <si>
    <t>DEF_100</t>
  </si>
  <si>
    <t>DEF_101</t>
  </si>
  <si>
    <t>DEF_102</t>
  </si>
  <si>
    <t>DEF_103</t>
  </si>
  <si>
    <t>DEF_104</t>
  </si>
  <si>
    <t>DEF_105</t>
  </si>
  <si>
    <t>DEF_106</t>
  </si>
  <si>
    <t>DEF_107</t>
  </si>
  <si>
    <t>DEF_108</t>
  </si>
  <si>
    <t>DEF_109</t>
  </si>
  <si>
    <t>DEF_110</t>
  </si>
  <si>
    <t>DEF_111</t>
  </si>
  <si>
    <t>DEF_112</t>
  </si>
  <si>
    <t>DEF_113</t>
  </si>
  <si>
    <t>DEF_114</t>
  </si>
  <si>
    <t>DEF_115</t>
  </si>
  <si>
    <t>DEF_116</t>
  </si>
  <si>
    <t>DEF_117</t>
  </si>
  <si>
    <t>DEF_118</t>
  </si>
  <si>
    <t>DEF_119</t>
  </si>
  <si>
    <t>DEF_120</t>
  </si>
  <si>
    <t>DEF_121</t>
  </si>
  <si>
    <t>DEF_122</t>
  </si>
  <si>
    <t>DEF_123</t>
  </si>
  <si>
    <t>DEF_124</t>
  </si>
  <si>
    <t>DEF_125</t>
  </si>
  <si>
    <t>DEF_126</t>
  </si>
  <si>
    <t>DEF_127</t>
  </si>
  <si>
    <t>DEF_128</t>
  </si>
  <si>
    <t>DEF_129</t>
  </si>
  <si>
    <t>DEF_130</t>
  </si>
  <si>
    <t>DEF_131</t>
  </si>
  <si>
    <t>DEF_132</t>
  </si>
  <si>
    <t>DEF_133</t>
  </si>
  <si>
    <t>DEF_134</t>
  </si>
  <si>
    <t>DEF_135</t>
  </si>
  <si>
    <t>DEF_136</t>
  </si>
  <si>
    <t>DEF_137</t>
  </si>
  <si>
    <t>DEF_138</t>
  </si>
  <si>
    <t>DEF_139</t>
  </si>
  <si>
    <t>DEF_140</t>
  </si>
  <si>
    <t>DEF_141</t>
  </si>
  <si>
    <t>DEF_142</t>
  </si>
  <si>
    <t>DEF_143</t>
  </si>
  <si>
    <t>DEF_144</t>
  </si>
  <si>
    <t>DEF_145</t>
  </si>
  <si>
    <t>DEF_146</t>
  </si>
  <si>
    <t>DEF_147</t>
  </si>
  <si>
    <t>DEF_148</t>
  </si>
  <si>
    <t>DEF_149</t>
  </si>
  <si>
    <t>DEF_150</t>
  </si>
  <si>
    <t>DEF_151</t>
  </si>
  <si>
    <t>DEF_152</t>
  </si>
  <si>
    <t>DEF_153</t>
  </si>
  <si>
    <t>DEF_154</t>
  </si>
  <si>
    <t>DEF_155</t>
  </si>
  <si>
    <t>DEF_156</t>
  </si>
  <si>
    <t>DEF_157</t>
  </si>
  <si>
    <t>DEF_158</t>
  </si>
  <si>
    <t>DEF_159</t>
  </si>
  <si>
    <t>DEF_160</t>
  </si>
  <si>
    <t>DEF_161</t>
  </si>
  <si>
    <t>DEF_162</t>
  </si>
  <si>
    <t>DEF_163</t>
  </si>
  <si>
    <t>DEF_164</t>
  </si>
  <si>
    <t>DEF_165</t>
  </si>
  <si>
    <t>DEF_166</t>
  </si>
  <si>
    <t>DEF_167</t>
  </si>
  <si>
    <t>DEF_168</t>
  </si>
  <si>
    <t>DEF_169</t>
  </si>
  <si>
    <t>DEF_170</t>
  </si>
  <si>
    <t>DEF_171</t>
  </si>
  <si>
    <t>DEF_172</t>
  </si>
  <si>
    <t>DEF_173</t>
  </si>
  <si>
    <t>DEF_174</t>
  </si>
  <si>
    <t>DEF_175</t>
  </si>
  <si>
    <t>DEF_176</t>
  </si>
  <si>
    <t>DEF_177</t>
  </si>
  <si>
    <t>DEF_178</t>
  </si>
  <si>
    <t>DEF_179</t>
  </si>
  <si>
    <t>DEF_180</t>
  </si>
  <si>
    <t>DEF_181</t>
  </si>
  <si>
    <t>DEF_182</t>
  </si>
  <si>
    <t>DEF_183</t>
  </si>
  <si>
    <t>DEF_184</t>
  </si>
  <si>
    <t>DEF_185</t>
  </si>
  <si>
    <t>DEF_186</t>
  </si>
  <si>
    <t>DEF_187</t>
  </si>
  <si>
    <t>DEF_188</t>
  </si>
  <si>
    <t>DEF_189</t>
  </si>
  <si>
    <t>DEF_190</t>
  </si>
  <si>
    <t>Defect Status</t>
  </si>
  <si>
    <t>Sub Module</t>
  </si>
  <si>
    <t>ROUND 1</t>
  </si>
  <si>
    <t>UAT</t>
  </si>
  <si>
    <t>ROUND 2</t>
  </si>
  <si>
    <t>New Requirement</t>
  </si>
  <si>
    <t>REGERESSION</t>
  </si>
  <si>
    <t>SANITY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</si>
</sst>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164" formatCode="_-* #,##0.00_-;\-* #,##0.00_-;_-* &quot;-&quot;??_-;_-@_-"/>
    <numFmt numFmtId="165" formatCode="dd\-mmm\-yyyy"/>
    <numFmt numFmtId="166" formatCode="[$-F400]h:mm:ss\ AM/PM"/>
    <numFmt numFmtId="167" formatCode="[h]:mm"/>
    <numFmt numFmtId="168" formatCode="0.0%"/>
    <numFmt numFmtId="169" formatCode="[h]:mm:ss;@"/>
    <numFmt numFmtId="170" formatCode="dd/mmm/yyyy"/>
    <numFmt numFmtId="171" formatCode="[$-409]d\-mmm\-yy;@"/>
    <numFmt numFmtId="172" formatCode="[$-409]d\-mmm\-yyyy;@"/>
    <numFmt numFmtId="173" formatCode="[$-409]dd\-mmm\-yy;@"/>
  </numFmts>
  <fonts count="34">
    <font>
      <sz val="11"/>
      <color theme="1"/>
      <name val="Calibri"/>
      <family val="2"/>
      <scheme val="minor"/>
    </font>
    <font>
      <sz val="11"/>
      <color rgb="FF000000"/>
      <name val="Calibri"/>
      <family val="2"/>
    </font>
    <font>
      <b/>
      <sz val="16"/>
      <color rgb="FF000000"/>
      <name val="Calibri"/>
      <family val="2"/>
    </font>
    <font>
      <b/>
      <sz val="11"/>
      <color rgb="FF333333"/>
      <name val="Calibri"/>
      <family val="2"/>
    </font>
    <font>
      <b/>
      <sz val="11"/>
      <color rgb="FFFFFFFF"/>
      <name val="Calibri"/>
      <family val="2"/>
    </font>
    <font>
      <b/>
      <sz val="11"/>
      <color rgb="FF000000"/>
      <name val="Calibri"/>
      <family val="2"/>
    </font>
    <font>
      <b/>
      <sz val="11"/>
      <color theme="0"/>
      <name val="Calibri"/>
      <family val="2"/>
    </font>
    <font>
      <sz val="9"/>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sz val="11"/>
      <color theme="1"/>
      <name val="Calibri"/>
      <family val="2"/>
    </font>
    <font>
      <sz val="10"/>
      <name val="Arial"/>
      <family val="2"/>
    </font>
    <font>
      <sz val="10"/>
      <name val="Calibri"/>
      <family val="2"/>
    </font>
    <font>
      <sz val="12"/>
      <color indexed="9"/>
      <name val="Cambria"/>
      <family val="1"/>
    </font>
    <font>
      <sz val="11"/>
      <name val="Calibri"/>
      <family val="2"/>
    </font>
    <font>
      <sz val="14"/>
      <color indexed="8"/>
      <name val="Calibri"/>
      <family val="2"/>
    </font>
    <font>
      <sz val="12"/>
      <color indexed="8"/>
      <name val="Calibri"/>
      <family val="2"/>
    </font>
    <font>
      <sz val="10.5"/>
      <color indexed="8"/>
      <name val="Tahoma"/>
      <family val="2"/>
    </font>
    <font>
      <sz val="24"/>
      <color theme="0"/>
      <name val="Monotype Corsiva"/>
      <family val="4"/>
    </font>
    <font>
      <sz val="12"/>
      <color theme="0"/>
      <name val="Cambria"/>
      <family val="1"/>
    </font>
    <font>
      <sz val="12"/>
      <color theme="1"/>
      <name val="Cambria"/>
      <family val="1"/>
    </font>
    <font>
      <i/>
      <sz val="12"/>
      <color theme="0"/>
      <name val="Cambria"/>
      <family val="1"/>
    </font>
    <font>
      <i/>
      <sz val="12"/>
      <color theme="1"/>
      <name val="Cambria"/>
      <family val="1"/>
    </font>
    <font>
      <b/>
      <sz val="12"/>
      <color theme="0"/>
      <name val="Cambria"/>
      <family val="1"/>
    </font>
    <font>
      <b/>
      <sz val="12"/>
      <color theme="1"/>
      <name val="Cambria"/>
      <family val="1"/>
    </font>
    <font>
      <i/>
      <sz val="14"/>
      <color indexed="9"/>
      <name val="Cambria"/>
      <family val="1"/>
    </font>
    <font>
      <sz val="10"/>
      <color theme="0"/>
      <name val="Calibri"/>
      <family val="2"/>
      <scheme val="minor"/>
    </font>
    <font>
      <b/>
      <sz val="10"/>
      <color theme="0"/>
      <name val="Calibri"/>
      <family val="2"/>
      <scheme val="minor"/>
    </font>
    <font>
      <sz val="10"/>
      <color theme="1"/>
      <name val="Calibri"/>
      <family val="2"/>
      <scheme val="minor"/>
    </font>
    <font>
      <b/>
      <sz val="10"/>
      <color indexed="81"/>
      <name val="Calibri"/>
      <family val="2"/>
      <scheme val="minor"/>
    </font>
    <font>
      <sz val="11"/>
      <color rgb="FF000000"/>
      <name val="Calibri"/>
      <family val="2"/>
      <scheme val="minor"/>
    </font>
    <font>
      <b/>
      <sz val="18"/>
      <color rgb="FFFF0000"/>
      <name val="Calibri"/>
      <family val="2"/>
      <scheme val="minor"/>
    </font>
    <font>
      <sz val="11"/>
      <color theme="0"/>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rgb="FFFFE699"/>
        <bgColor indexed="64"/>
      </patternFill>
    </fill>
    <fill>
      <patternFill patternType="solid">
        <fgColor rgb="FFFFF2CC"/>
        <bgColor indexed="64"/>
      </patternFill>
    </fill>
    <fill>
      <patternFill patternType="solid">
        <fgColor rgb="FF2F75B5"/>
        <bgColor indexed="64"/>
      </patternFill>
    </fill>
    <fill>
      <patternFill patternType="solid">
        <fgColor rgb="FFE7E6E6"/>
        <bgColor indexed="64"/>
      </patternFill>
    </fill>
    <fill>
      <patternFill patternType="solid">
        <fgColor rgb="FFFF0000"/>
        <bgColor indexed="64"/>
      </patternFill>
    </fill>
    <fill>
      <patternFill patternType="solid">
        <fgColor rgb="FF4472C4"/>
        <bgColor indexed="64"/>
      </patternFill>
    </fill>
    <fill>
      <patternFill patternType="solid">
        <fgColor rgb="FFDDEBF7"/>
        <bgColor indexed="64"/>
      </patternFill>
    </fill>
    <fill>
      <patternFill patternType="solid">
        <fgColor rgb="FFD9D9D9"/>
        <bgColor indexed="64"/>
      </patternFill>
    </fill>
    <fill>
      <patternFill patternType="solid">
        <fgColor theme="8"/>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499984740745262"/>
        <bgColor indexed="64"/>
      </patternFill>
    </fill>
    <fill>
      <patternFill patternType="solid">
        <fgColor rgb="FFFFFF00"/>
        <bgColor indexed="64"/>
      </patternFill>
    </fill>
    <fill>
      <patternFill patternType="solid">
        <fgColor theme="0"/>
        <bgColor indexed="64"/>
      </patternFill>
    </fill>
    <fill>
      <patternFill patternType="solid">
        <fgColor theme="0" tint="-0.499984740745262"/>
        <bgColor indexed="64"/>
      </patternFill>
    </fill>
    <fill>
      <patternFill patternType="solid">
        <fgColor rgb="FF00B050"/>
        <bgColor indexed="64"/>
      </patternFill>
    </fill>
    <fill>
      <patternFill patternType="solid">
        <fgColor indexed="56"/>
        <bgColor indexed="62"/>
      </patternFill>
    </fill>
    <fill>
      <patternFill patternType="solid">
        <fgColor indexed="18"/>
        <bgColor indexed="32"/>
      </patternFill>
    </fill>
    <fill>
      <patternFill patternType="solid">
        <fgColor indexed="62"/>
        <bgColor indexed="56"/>
      </patternFill>
    </fill>
    <fill>
      <patternFill patternType="solid">
        <fgColor indexed="44"/>
        <bgColor indexed="31"/>
      </patternFill>
    </fill>
    <fill>
      <patternFill patternType="solid">
        <fgColor indexed="49"/>
        <bgColor indexed="40"/>
      </patternFill>
    </fill>
    <fill>
      <patternFill patternType="solid">
        <fgColor indexed="21"/>
        <bgColor indexed="38"/>
      </patternFill>
    </fill>
    <fill>
      <patternFill patternType="solid">
        <fgColor indexed="59"/>
        <bgColor indexed="63"/>
      </patternFill>
    </fill>
    <fill>
      <patternFill patternType="solid">
        <fgColor indexed="19"/>
        <bgColor indexed="23"/>
      </patternFill>
    </fill>
    <fill>
      <patternFill patternType="solid">
        <fgColor rgb="FF002060"/>
        <bgColor indexed="64"/>
      </patternFill>
    </fill>
    <fill>
      <patternFill patternType="solid">
        <fgColor theme="9" tint="0.39997558519241921"/>
        <bgColor indexed="38"/>
      </patternFill>
    </fill>
    <fill>
      <patternFill patternType="solid">
        <fgColor theme="5" tint="0.39997558519241921"/>
        <bgColor indexed="36"/>
      </patternFill>
    </fill>
    <fill>
      <patternFill patternType="solid">
        <fgColor theme="0" tint="-0.34998626667073579"/>
        <bgColor indexed="20"/>
      </patternFill>
    </fill>
    <fill>
      <patternFill patternType="solid">
        <fgColor theme="5"/>
        <bgColor indexed="32"/>
      </patternFill>
    </fill>
    <fill>
      <patternFill patternType="solid">
        <fgColor rgb="FF00B0F0"/>
        <bgColor indexed="31"/>
      </patternFill>
    </fill>
    <fill>
      <patternFill patternType="solid">
        <fgColor theme="4"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D9E1F2"/>
        <bgColor indexed="64"/>
      </patternFill>
    </fill>
    <fill>
      <patternFill patternType="solid">
        <fgColor rgb="FF0070C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5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theme="1"/>
      </left>
      <right style="medium">
        <color theme="1"/>
      </right>
      <top style="medium">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style="thin">
        <color indexed="64"/>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medium">
        <color indexed="64"/>
      </right>
      <top/>
      <bottom style="medium">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style="medium">
        <color theme="1"/>
      </bottom>
      <diagonal/>
    </border>
    <border>
      <left style="medium">
        <color theme="1"/>
      </left>
      <right style="medium">
        <color theme="1"/>
      </right>
      <top style="medium">
        <color indexed="64"/>
      </top>
      <bottom style="medium">
        <color indexed="64"/>
      </bottom>
      <diagonal/>
    </border>
    <border>
      <left/>
      <right style="medium">
        <color theme="1"/>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theme="1"/>
      </left>
      <right/>
      <top style="medium">
        <color indexed="64"/>
      </top>
      <bottom style="medium">
        <color indexed="64"/>
      </bottom>
      <diagonal/>
    </border>
    <border>
      <left style="medium">
        <color theme="1"/>
      </left>
      <right style="medium">
        <color indexed="64"/>
      </right>
      <top style="medium">
        <color indexed="64"/>
      </top>
      <bottom/>
      <diagonal/>
    </border>
    <border>
      <left style="medium">
        <color theme="1"/>
      </left>
      <right style="medium">
        <color indexed="64"/>
      </right>
      <top/>
      <bottom style="medium">
        <color indexed="64"/>
      </bottom>
      <diagonal/>
    </border>
    <border>
      <left style="medium">
        <color theme="1"/>
      </left>
      <right style="medium">
        <color theme="1"/>
      </right>
      <top style="medium">
        <color indexed="64"/>
      </top>
      <bottom style="thin">
        <color indexed="64"/>
      </bottom>
      <diagonal/>
    </border>
    <border>
      <left/>
      <right style="medium">
        <color theme="1"/>
      </right>
      <top style="medium">
        <color indexed="64"/>
      </top>
      <bottom style="medium">
        <color indexed="64"/>
      </bottom>
      <diagonal/>
    </border>
    <border>
      <left/>
      <right/>
      <top style="thin">
        <color indexed="64"/>
      </top>
      <bottom/>
      <diagonal/>
    </border>
  </borders>
  <cellStyleXfs count="6">
    <xf numFmtId="0" fontId="0" fillId="0" borderId="0"/>
    <xf numFmtId="0" fontId="8" fillId="0" borderId="0"/>
    <xf numFmtId="9" fontId="8" fillId="0" borderId="0" applyFont="0" applyFill="0" applyBorder="0" applyAlignment="0" applyProtection="0"/>
    <xf numFmtId="0" fontId="12" fillId="0" borderId="0"/>
    <xf numFmtId="164" fontId="8" fillId="0" borderId="0" applyFont="0" applyFill="0" applyBorder="0" applyAlignment="0" applyProtection="0"/>
    <xf numFmtId="44" fontId="8" fillId="0" borderId="0" applyFont="0" applyFill="0" applyBorder="0" applyAlignment="0" applyProtection="0"/>
  </cellStyleXfs>
  <cellXfs count="445">
    <xf numFmtId="0" fontId="0" fillId="0" borderId="0" xfId="0"/>
    <xf numFmtId="0" fontId="4" fillId="5" borderId="7" xfId="0" applyFont="1" applyFill="1" applyBorder="1" applyAlignment="1">
      <alignment horizontal="center" vertical="center"/>
    </xf>
    <xf numFmtId="0" fontId="5" fillId="4" borderId="6" xfId="0" applyFont="1" applyFill="1" applyBorder="1" applyAlignment="1">
      <alignment horizontal="center" vertical="center"/>
    </xf>
    <xf numFmtId="0" fontId="5" fillId="9" borderId="7" xfId="0" applyFont="1" applyFill="1" applyBorder="1" applyAlignment="1">
      <alignment horizontal="center" vertical="center" wrapText="1"/>
    </xf>
    <xf numFmtId="0" fontId="5" fillId="2" borderId="7" xfId="0" applyFont="1" applyFill="1" applyBorder="1" applyAlignment="1">
      <alignment horizontal="center" vertical="center"/>
    </xf>
    <xf numFmtId="0" fontId="3" fillId="10" borderId="6" xfId="0" applyFont="1" applyFill="1" applyBorder="1" applyAlignment="1">
      <alignment vertical="center" wrapText="1"/>
    </xf>
    <xf numFmtId="0" fontId="1" fillId="0" borderId="7" xfId="0" applyFont="1" applyBorder="1" applyAlignment="1">
      <alignment horizontal="center" vertical="center"/>
    </xf>
    <xf numFmtId="0" fontId="3" fillId="10" borderId="6" xfId="0" applyFont="1" applyFill="1" applyBorder="1" applyAlignment="1">
      <alignment vertical="center"/>
    </xf>
    <xf numFmtId="0" fontId="3" fillId="4" borderId="7" xfId="0" applyFont="1" applyFill="1" applyBorder="1" applyAlignment="1">
      <alignment horizontal="center" vertical="center"/>
    </xf>
    <xf numFmtId="0" fontId="5" fillId="9" borderId="4" xfId="0" applyFont="1" applyFill="1" applyBorder="1" applyAlignment="1">
      <alignment vertical="center" wrapText="1"/>
    </xf>
    <xf numFmtId="0" fontId="1" fillId="2" borderId="5" xfId="0" applyFont="1" applyFill="1" applyBorder="1" applyAlignment="1">
      <alignment horizontal="center" vertical="center"/>
    </xf>
    <xf numFmtId="0" fontId="4" fillId="5" borderId="12" xfId="0" applyFont="1" applyFill="1" applyBorder="1" applyAlignment="1">
      <alignment horizontal="center" vertical="center"/>
    </xf>
    <xf numFmtId="15" fontId="4" fillId="5" borderId="13" xfId="0" applyNumberFormat="1" applyFont="1" applyFill="1" applyBorder="1" applyAlignment="1">
      <alignment horizontal="center" vertical="center"/>
    </xf>
    <xf numFmtId="0" fontId="3" fillId="4" borderId="12" xfId="0" applyFont="1" applyFill="1" applyBorder="1" applyAlignment="1">
      <alignment horizontal="center" vertical="center"/>
    </xf>
    <xf numFmtId="0" fontId="0" fillId="0" borderId="12" xfId="0" applyBorder="1" applyAlignment="1">
      <alignment horizontal="center"/>
    </xf>
    <xf numFmtId="0" fontId="3" fillId="3" borderId="12" xfId="0" applyFont="1" applyFill="1" applyBorder="1" applyAlignment="1">
      <alignment horizontal="center" vertical="center"/>
    </xf>
    <xf numFmtId="0" fontId="5" fillId="13" borderId="7" xfId="0" applyFont="1" applyFill="1" applyBorder="1" applyAlignment="1">
      <alignment horizontal="center" vertical="center"/>
    </xf>
    <xf numFmtId="0" fontId="0" fillId="0" borderId="0" xfId="0" applyBorder="1"/>
    <xf numFmtId="0" fontId="3" fillId="10" borderId="11" xfId="0" applyFont="1" applyFill="1" applyBorder="1" applyAlignment="1">
      <alignment vertical="center" wrapText="1"/>
    </xf>
    <xf numFmtId="0" fontId="5" fillId="13" borderId="8"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9" fontId="7" fillId="0" borderId="16" xfId="0" applyNumberFormat="1" applyFont="1" applyBorder="1" applyAlignment="1">
      <alignment horizontal="center"/>
    </xf>
    <xf numFmtId="0" fontId="5" fillId="12" borderId="9" xfId="0" applyFont="1" applyFill="1" applyBorder="1" applyAlignment="1">
      <alignment horizontal="center" vertical="center"/>
    </xf>
    <xf numFmtId="0" fontId="3" fillId="10" borderId="6" xfId="0" quotePrefix="1" applyFont="1" applyFill="1" applyBorder="1" applyAlignment="1">
      <alignment vertical="center" wrapText="1"/>
    </xf>
    <xf numFmtId="0" fontId="0" fillId="13" borderId="12" xfId="0" applyFill="1" applyBorder="1" applyAlignment="1">
      <alignment horizontal="center"/>
    </xf>
    <xf numFmtId="0" fontId="5" fillId="9" borderId="16" xfId="0" applyFont="1" applyFill="1" applyBorder="1" applyAlignment="1">
      <alignment horizontal="center" vertical="center" wrapText="1"/>
    </xf>
    <xf numFmtId="0" fontId="5" fillId="2" borderId="16" xfId="0" applyFont="1" applyFill="1" applyBorder="1" applyAlignment="1">
      <alignment horizontal="center" vertical="center"/>
    </xf>
    <xf numFmtId="0" fontId="4" fillId="5" borderId="24" xfId="0" applyFont="1" applyFill="1" applyBorder="1" applyAlignment="1">
      <alignment horizontal="center" vertical="center"/>
    </xf>
    <xf numFmtId="0" fontId="9" fillId="14" borderId="24" xfId="1" applyFont="1" applyFill="1" applyBorder="1" applyAlignment="1">
      <alignment horizontal="left" vertical="top" wrapText="1"/>
    </xf>
    <xf numFmtId="0" fontId="0" fillId="0" borderId="0" xfId="0" applyAlignment="1">
      <alignment horizontal="left" vertical="top" wrapText="1"/>
    </xf>
    <xf numFmtId="0" fontId="10" fillId="0" borderId="0" xfId="0" applyFont="1" applyFill="1" applyAlignment="1">
      <alignment horizontal="left" vertical="top" wrapText="1"/>
    </xf>
    <xf numFmtId="0" fontId="4" fillId="5" borderId="24" xfId="0" applyFont="1" applyFill="1" applyBorder="1" applyAlignment="1">
      <alignment horizontal="left" vertical="center"/>
    </xf>
    <xf numFmtId="0" fontId="0" fillId="0" borderId="0" xfId="0" applyAlignment="1">
      <alignment horizontal="left" vertical="center"/>
    </xf>
    <xf numFmtId="0" fontId="0" fillId="0" borderId="24" xfId="0" applyBorder="1"/>
    <xf numFmtId="0" fontId="0" fillId="17" borderId="24" xfId="0" applyFill="1" applyBorder="1"/>
    <xf numFmtId="0" fontId="0" fillId="7" borderId="24" xfId="0" applyFill="1" applyBorder="1" applyAlignment="1">
      <alignment wrapText="1"/>
    </xf>
    <xf numFmtId="0" fontId="0" fillId="7" borderId="24" xfId="0" applyFill="1" applyBorder="1"/>
    <xf numFmtId="0" fontId="0" fillId="18" borderId="24" xfId="0" applyFill="1" applyBorder="1"/>
    <xf numFmtId="20" fontId="13" fillId="0" borderId="24" xfId="3" applyNumberFormat="1" applyFont="1" applyFill="1" applyBorder="1" applyAlignment="1">
      <alignment horizontal="center" vertical="center" wrapText="1"/>
    </xf>
    <xf numFmtId="20" fontId="13" fillId="15" borderId="24" xfId="3" applyNumberFormat="1" applyFont="1" applyFill="1" applyBorder="1" applyAlignment="1">
      <alignment horizontal="center" vertical="center" wrapText="1"/>
    </xf>
    <xf numFmtId="0" fontId="0" fillId="0" borderId="0" xfId="0" applyAlignment="1">
      <alignment horizontal="center"/>
    </xf>
    <xf numFmtId="165" fontId="5" fillId="9" borderId="24" xfId="0" applyNumberFormat="1" applyFont="1" applyFill="1" applyBorder="1" applyAlignment="1">
      <alignment horizontal="center" vertical="center" wrapText="1"/>
    </xf>
    <xf numFmtId="0" fontId="5" fillId="9" borderId="24" xfId="0" applyFont="1" applyFill="1" applyBorder="1" applyAlignment="1">
      <alignment horizontal="center" vertical="center" wrapText="1"/>
    </xf>
    <xf numFmtId="20" fontId="0" fillId="0" borderId="0" xfId="0" applyNumberFormat="1" applyAlignment="1">
      <alignment horizontal="center"/>
    </xf>
    <xf numFmtId="166" fontId="0" fillId="0" borderId="0" xfId="0" applyNumberFormat="1" applyAlignment="1">
      <alignment horizontal="center"/>
    </xf>
    <xf numFmtId="167" fontId="4" fillId="5" borderId="24" xfId="0" applyNumberFormat="1" applyFont="1" applyFill="1" applyBorder="1" applyAlignment="1">
      <alignment horizontal="center" vertical="center"/>
    </xf>
    <xf numFmtId="9" fontId="7" fillId="0" borderId="25" xfId="0" applyNumberFormat="1" applyFont="1" applyBorder="1" applyAlignment="1">
      <alignment horizontal="center"/>
    </xf>
    <xf numFmtId="0" fontId="11" fillId="0" borderId="12" xfId="0" applyFont="1" applyFill="1" applyBorder="1" applyAlignment="1">
      <alignment horizontal="center" vertical="center"/>
    </xf>
    <xf numFmtId="0" fontId="5" fillId="9" borderId="4" xfId="0" applyFont="1" applyFill="1" applyBorder="1" applyAlignment="1">
      <alignment horizontal="center" vertical="center" wrapText="1"/>
    </xf>
    <xf numFmtId="0" fontId="5" fillId="9" borderId="12" xfId="0" applyFont="1" applyFill="1" applyBorder="1" applyAlignment="1">
      <alignment horizontal="center" vertical="center" wrapText="1"/>
    </xf>
    <xf numFmtId="0" fontId="5" fillId="9" borderId="4" xfId="0" quotePrefix="1" applyFont="1" applyFill="1" applyBorder="1" applyAlignment="1">
      <alignment horizontal="center" vertical="center" wrapText="1"/>
    </xf>
    <xf numFmtId="16" fontId="5" fillId="9" borderId="4" xfId="0" quotePrefix="1" applyNumberFormat="1" applyFont="1" applyFill="1" applyBorder="1" applyAlignment="1">
      <alignment horizontal="center" vertical="center" wrapText="1"/>
    </xf>
    <xf numFmtId="0" fontId="15" fillId="0" borderId="0" xfId="0" applyFont="1" applyBorder="1"/>
    <xf numFmtId="0" fontId="16" fillId="0" borderId="0" xfId="0" applyFont="1" applyBorder="1"/>
    <xf numFmtId="0" fontId="14" fillId="19" borderId="24" xfId="0" applyNumberFormat="1" applyFont="1" applyFill="1" applyBorder="1" applyAlignment="1">
      <alignment horizontal="center" vertical="center" wrapText="1"/>
    </xf>
    <xf numFmtId="0" fontId="17" fillId="0" borderId="0" xfId="0" applyFont="1" applyBorder="1"/>
    <xf numFmtId="0" fontId="18" fillId="0" borderId="0" xfId="0" applyFont="1" applyBorder="1"/>
    <xf numFmtId="0" fontId="0" fillId="0" borderId="0" xfId="0" applyBorder="1" applyAlignment="1">
      <alignment wrapText="1"/>
    </xf>
    <xf numFmtId="0" fontId="0" fillId="0" borderId="0" xfId="0" applyNumberFormat="1" applyBorder="1" applyAlignment="1">
      <alignment horizontal="center" vertical="center"/>
    </xf>
    <xf numFmtId="0" fontId="0" fillId="0" borderId="0" xfId="0" applyBorder="1" applyAlignment="1">
      <alignment horizontal="center" vertical="center"/>
    </xf>
    <xf numFmtId="0" fontId="20" fillId="20" borderId="24" xfId="0" applyFont="1" applyFill="1" applyBorder="1" applyAlignment="1">
      <alignment horizontal="center" vertical="center"/>
    </xf>
    <xf numFmtId="0" fontId="20" fillId="21" borderId="24" xfId="0" applyFont="1" applyFill="1" applyBorder="1" applyAlignment="1">
      <alignment horizontal="center" vertical="center"/>
    </xf>
    <xf numFmtId="0" fontId="21" fillId="23" borderId="24" xfId="0" applyFont="1" applyFill="1" applyBorder="1" applyAlignment="1">
      <alignment horizontal="center" vertical="center"/>
    </xf>
    <xf numFmtId="0" fontId="24" fillId="24" borderId="24" xfId="0" applyFont="1" applyFill="1" applyBorder="1" applyAlignment="1">
      <alignment horizontal="center" vertical="center"/>
    </xf>
    <xf numFmtId="9" fontId="25" fillId="28" borderId="24" xfId="2" applyFont="1" applyFill="1" applyBorder="1" applyAlignment="1" applyProtection="1">
      <alignment horizontal="center" vertical="center"/>
    </xf>
    <xf numFmtId="168" fontId="25" fillId="30" borderId="24" xfId="0" applyNumberFormat="1" applyFont="1" applyFill="1" applyBorder="1" applyAlignment="1">
      <alignment horizontal="center" vertical="center"/>
    </xf>
    <xf numFmtId="0" fontId="21" fillId="22" borderId="24" xfId="0" applyFont="1" applyFill="1" applyBorder="1" applyAlignment="1">
      <alignment horizontal="center" vertical="center"/>
    </xf>
    <xf numFmtId="9" fontId="25" fillId="29" borderId="24" xfId="0" applyNumberFormat="1" applyFont="1" applyFill="1" applyBorder="1" applyAlignment="1">
      <alignment horizontal="center" vertical="center"/>
    </xf>
    <xf numFmtId="0" fontId="14" fillId="25" borderId="24" xfId="0" applyNumberFormat="1" applyFont="1" applyFill="1" applyBorder="1" applyAlignment="1">
      <alignment horizontal="center" vertical="center"/>
    </xf>
    <xf numFmtId="169" fontId="14" fillId="26" borderId="24" xfId="0" applyNumberFormat="1" applyFont="1" applyFill="1" applyBorder="1" applyAlignment="1">
      <alignment horizontal="center" vertical="center"/>
    </xf>
    <xf numFmtId="0" fontId="14" fillId="19" borderId="24" xfId="0" applyFont="1" applyFill="1" applyBorder="1" applyAlignment="1">
      <alignment vertical="center" wrapText="1"/>
    </xf>
    <xf numFmtId="0" fontId="0" fillId="0" borderId="0" xfId="0" applyBorder="1" applyAlignment="1">
      <alignment horizontal="center"/>
    </xf>
    <xf numFmtId="0" fontId="20" fillId="20" borderId="24" xfId="0" applyFont="1" applyFill="1" applyBorder="1" applyAlignment="1">
      <alignment vertical="center"/>
    </xf>
    <xf numFmtId="0" fontId="25" fillId="28" borderId="24" xfId="0" applyFont="1" applyFill="1" applyBorder="1" applyAlignment="1">
      <alignment vertical="center"/>
    </xf>
    <xf numFmtId="0" fontId="25" fillId="29" borderId="24" xfId="0" applyFont="1" applyFill="1" applyBorder="1" applyAlignment="1">
      <alignment vertical="center"/>
    </xf>
    <xf numFmtId="0" fontId="25" fillId="30" borderId="24" xfId="0" applyFont="1" applyFill="1" applyBorder="1" applyAlignment="1">
      <alignment vertical="center"/>
    </xf>
    <xf numFmtId="0" fontId="21" fillId="22" borderId="24" xfId="0" applyFont="1" applyFill="1" applyBorder="1" applyAlignment="1">
      <alignment vertical="center"/>
    </xf>
    <xf numFmtId="0" fontId="24" fillId="24" borderId="24" xfId="0" applyFont="1" applyFill="1" applyBorder="1" applyAlignment="1">
      <alignment vertical="center"/>
    </xf>
    <xf numFmtId="0" fontId="20" fillId="21" borderId="24" xfId="0" applyFont="1" applyFill="1" applyBorder="1" applyAlignment="1">
      <alignment vertical="center"/>
    </xf>
    <xf numFmtId="0" fontId="21" fillId="23" borderId="24" xfId="0" applyFont="1" applyFill="1" applyBorder="1" applyAlignment="1">
      <alignment vertical="center"/>
    </xf>
    <xf numFmtId="0" fontId="25" fillId="28" borderId="26" xfId="0" applyFont="1" applyFill="1" applyBorder="1" applyAlignment="1">
      <alignment vertical="center"/>
    </xf>
    <xf numFmtId="0" fontId="25" fillId="29" borderId="26" xfId="0" applyFont="1" applyFill="1" applyBorder="1" applyAlignment="1">
      <alignment vertical="center"/>
    </xf>
    <xf numFmtId="0" fontId="25" fillId="30" borderId="26" xfId="0" applyFont="1" applyFill="1" applyBorder="1" applyAlignment="1">
      <alignment vertical="center"/>
    </xf>
    <xf numFmtId="0" fontId="21" fillId="22" borderId="26" xfId="0" applyFont="1" applyFill="1" applyBorder="1" applyAlignment="1">
      <alignment vertical="center"/>
    </xf>
    <xf numFmtId="0" fontId="21" fillId="22" borderId="27" xfId="0" applyFont="1" applyFill="1" applyBorder="1" applyAlignment="1">
      <alignment vertical="center"/>
    </xf>
    <xf numFmtId="0" fontId="21" fillId="23" borderId="26" xfId="0" applyFont="1" applyFill="1" applyBorder="1" applyAlignment="1">
      <alignment vertical="center"/>
    </xf>
    <xf numFmtId="0" fontId="24" fillId="24" borderId="26" xfId="0" applyFont="1" applyFill="1" applyBorder="1" applyAlignment="1">
      <alignment vertical="center"/>
    </xf>
    <xf numFmtId="0" fontId="20" fillId="20" borderId="26" xfId="0" applyFont="1" applyFill="1" applyBorder="1" applyAlignment="1">
      <alignment vertical="center"/>
    </xf>
    <xf numFmtId="0" fontId="20" fillId="21" borderId="26" xfId="0" applyFont="1" applyFill="1" applyBorder="1" applyAlignment="1">
      <alignment vertical="center"/>
    </xf>
    <xf numFmtId="0" fontId="14" fillId="25" borderId="26" xfId="0" applyFont="1" applyFill="1" applyBorder="1" applyAlignment="1">
      <alignment vertical="center"/>
    </xf>
    <xf numFmtId="0" fontId="14" fillId="26" borderId="26" xfId="0" applyFont="1" applyFill="1" applyBorder="1" applyAlignment="1">
      <alignment vertical="center"/>
    </xf>
    <xf numFmtId="0" fontId="22" fillId="21" borderId="26" xfId="0" applyFont="1" applyFill="1" applyBorder="1" applyAlignment="1">
      <alignment horizontal="left" vertical="center" indent="4"/>
    </xf>
    <xf numFmtId="0" fontId="23" fillId="22" borderId="26" xfId="0" applyFont="1" applyFill="1" applyBorder="1" applyAlignment="1">
      <alignment horizontal="left" vertical="center" indent="4"/>
    </xf>
    <xf numFmtId="0" fontId="22" fillId="21" borderId="24" xfId="0" applyFont="1" applyFill="1" applyBorder="1" applyAlignment="1">
      <alignment horizontal="left" vertical="center" indent="4"/>
    </xf>
    <xf numFmtId="0" fontId="23" fillId="22" borderId="24" xfId="0" applyFont="1" applyFill="1" applyBorder="1" applyAlignment="1">
      <alignment horizontal="left" vertical="center" indent="4"/>
    </xf>
    <xf numFmtId="0" fontId="21" fillId="0" borderId="24" xfId="0" applyFont="1" applyFill="1" applyBorder="1" applyAlignment="1">
      <alignment horizontal="center" vertical="center"/>
    </xf>
    <xf numFmtId="0" fontId="23" fillId="0" borderId="27" xfId="0" applyFont="1" applyFill="1" applyBorder="1" applyAlignment="1">
      <alignment horizontal="left" vertical="center" indent="4"/>
    </xf>
    <xf numFmtId="0" fontId="21" fillId="22" borderId="26" xfId="0" applyFont="1" applyFill="1" applyBorder="1" applyAlignment="1">
      <alignment horizontal="center" vertical="center"/>
    </xf>
    <xf numFmtId="0" fontId="21" fillId="0" borderId="26" xfId="0" applyFont="1" applyFill="1" applyBorder="1" applyAlignment="1">
      <alignment horizontal="center" vertical="center"/>
    </xf>
    <xf numFmtId="0" fontId="14" fillId="19" borderId="30" xfId="0" applyFont="1" applyFill="1" applyBorder="1" applyAlignment="1">
      <alignment vertical="center" wrapText="1"/>
    </xf>
    <xf numFmtId="0" fontId="14" fillId="19" borderId="29" xfId="0" applyNumberFormat="1" applyFont="1" applyFill="1" applyBorder="1" applyAlignment="1">
      <alignment horizontal="center" vertical="center" wrapText="1"/>
    </xf>
    <xf numFmtId="0" fontId="14" fillId="19" borderId="31" xfId="0" applyNumberFormat="1" applyFont="1" applyFill="1" applyBorder="1" applyAlignment="1">
      <alignment horizontal="center" vertical="center" wrapText="1"/>
    </xf>
    <xf numFmtId="0" fontId="23" fillId="0" borderId="32" xfId="0" applyFont="1" applyFill="1" applyBorder="1" applyAlignment="1">
      <alignment horizontal="left" vertical="center" indent="4"/>
    </xf>
    <xf numFmtId="0" fontId="21" fillId="0" borderId="28" xfId="0" applyFont="1" applyFill="1" applyBorder="1" applyAlignment="1">
      <alignment horizontal="center" vertical="center"/>
    </xf>
    <xf numFmtId="0" fontId="21" fillId="0" borderId="33" xfId="0" applyFont="1" applyFill="1" applyBorder="1" applyAlignment="1">
      <alignment horizontal="center" vertical="center"/>
    </xf>
    <xf numFmtId="9" fontId="25" fillId="30" borderId="24" xfId="0" applyNumberFormat="1" applyFont="1" applyFill="1" applyBorder="1" applyAlignment="1">
      <alignment horizontal="center" vertical="center"/>
    </xf>
    <xf numFmtId="0" fontId="5" fillId="9" borderId="5" xfId="0" applyFont="1" applyFill="1" applyBorder="1" applyAlignment="1">
      <alignment horizontal="center" vertical="center" wrapText="1"/>
    </xf>
    <xf numFmtId="0" fontId="4" fillId="5" borderId="6" xfId="0" applyFont="1" applyFill="1" applyBorder="1" applyAlignment="1">
      <alignment horizontal="center" vertical="center"/>
    </xf>
    <xf numFmtId="0" fontId="11" fillId="16" borderId="12" xfId="0" applyFont="1" applyFill="1" applyBorder="1" applyAlignment="1">
      <alignment horizontal="center" vertical="center"/>
    </xf>
    <xf numFmtId="0" fontId="5" fillId="9" borderId="5" xfId="0" quotePrefix="1" applyFont="1" applyFill="1" applyBorder="1" applyAlignment="1">
      <alignment horizontal="center" vertical="center" wrapText="1"/>
    </xf>
    <xf numFmtId="16" fontId="5" fillId="9" borderId="5" xfId="0" quotePrefix="1" applyNumberFormat="1" applyFont="1" applyFill="1" applyBorder="1" applyAlignment="1">
      <alignment horizontal="center" vertical="center" wrapText="1"/>
    </xf>
    <xf numFmtId="0" fontId="21" fillId="32" borderId="26" xfId="0" applyFont="1" applyFill="1" applyBorder="1" applyAlignment="1">
      <alignment vertical="center"/>
    </xf>
    <xf numFmtId="0" fontId="21" fillId="32" borderId="24" xfId="0" applyFont="1" applyFill="1" applyBorder="1" applyAlignment="1">
      <alignment horizontal="center" vertical="center"/>
    </xf>
    <xf numFmtId="0" fontId="29" fillId="0" borderId="0" xfId="0" applyFont="1"/>
    <xf numFmtId="0" fontId="29" fillId="0" borderId="0" xfId="0" applyFont="1" applyAlignment="1">
      <alignment horizontal="center" vertical="center"/>
    </xf>
    <xf numFmtId="0" fontId="29" fillId="0" borderId="0" xfId="0" applyFont="1" applyAlignment="1">
      <alignment horizontal="center" vertical="center" wrapText="1"/>
    </xf>
    <xf numFmtId="0" fontId="29" fillId="0" borderId="0" xfId="0" applyFont="1" applyAlignment="1">
      <alignment horizontal="left" vertical="center"/>
    </xf>
    <xf numFmtId="0" fontId="29" fillId="0" borderId="0" xfId="0" applyFont="1" applyAlignment="1">
      <alignment vertical="center"/>
    </xf>
    <xf numFmtId="0" fontId="21" fillId="32" borderId="24" xfId="0" applyFont="1" applyFill="1" applyBorder="1" applyAlignment="1">
      <alignment vertical="center"/>
    </xf>
    <xf numFmtId="0" fontId="0" fillId="0" borderId="0" xfId="0"/>
    <xf numFmtId="0" fontId="5" fillId="2" borderId="9" xfId="0" applyFont="1" applyFill="1" applyBorder="1" applyAlignment="1">
      <alignment horizontal="center" vertical="center"/>
    </xf>
    <xf numFmtId="0" fontId="27" fillId="14" borderId="12" xfId="2" applyNumberFormat="1" applyFont="1" applyFill="1" applyBorder="1" applyAlignment="1">
      <alignment horizontal="center" vertical="center"/>
    </xf>
    <xf numFmtId="0" fontId="0" fillId="0" borderId="0" xfId="0" applyAlignment="1">
      <alignment horizontal="left" vertical="top"/>
    </xf>
    <xf numFmtId="171" fontId="4" fillId="5" borderId="7" xfId="0" applyNumberFormat="1" applyFont="1" applyFill="1" applyBorder="1" applyAlignment="1">
      <alignment horizontal="center" vertical="center"/>
    </xf>
    <xf numFmtId="0" fontId="10" fillId="0" borderId="24" xfId="0" applyFont="1" applyFill="1" applyBorder="1" applyAlignment="1">
      <alignment horizontal="left" vertical="top" wrapText="1"/>
    </xf>
    <xf numFmtId="0" fontId="10" fillId="0" borderId="24" xfId="0" applyFont="1" applyFill="1" applyBorder="1" applyAlignment="1">
      <alignment horizontal="center" vertical="top" wrapText="1"/>
    </xf>
    <xf numFmtId="0" fontId="0" fillId="0" borderId="24" xfId="0" applyBorder="1" applyAlignment="1">
      <alignment horizontal="left" vertical="top"/>
    </xf>
    <xf numFmtId="0" fontId="0" fillId="0" borderId="24" xfId="0" applyBorder="1" applyAlignment="1">
      <alignment horizontal="left" vertical="top" wrapText="1"/>
    </xf>
    <xf numFmtId="165" fontId="0" fillId="0" borderId="24" xfId="0" applyNumberFormat="1" applyBorder="1" applyAlignment="1">
      <alignment horizontal="left" vertical="top"/>
    </xf>
    <xf numFmtId="0" fontId="0" fillId="0" borderId="24" xfId="0" applyFill="1" applyBorder="1"/>
    <xf numFmtId="14" fontId="10" fillId="0" borderId="24" xfId="0" applyNumberFormat="1" applyFont="1" applyFill="1" applyBorder="1" applyAlignment="1">
      <alignment horizontal="left" vertical="top" wrapText="1"/>
    </xf>
    <xf numFmtId="15" fontId="28" fillId="14" borderId="8" xfId="0" applyNumberFormat="1" applyFont="1" applyFill="1" applyBorder="1" applyAlignment="1">
      <alignment horizontal="center" vertical="center"/>
    </xf>
    <xf numFmtId="172" fontId="0" fillId="0" borderId="24" xfId="0" applyNumberFormat="1" applyFill="1" applyBorder="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wrapText="1" indent="1"/>
    </xf>
    <xf numFmtId="16" fontId="28" fillId="14" borderId="7" xfId="0" applyNumberFormat="1" applyFont="1" applyFill="1" applyBorder="1" applyAlignment="1">
      <alignment horizontal="center" vertical="center"/>
    </xf>
    <xf numFmtId="0" fontId="29" fillId="34" borderId="12" xfId="0" applyFont="1" applyFill="1" applyBorder="1" applyAlignment="1">
      <alignment horizontal="center" vertical="center"/>
    </xf>
    <xf numFmtId="0" fontId="4" fillId="5" borderId="7" xfId="0" applyNumberFormat="1" applyFont="1" applyFill="1" applyBorder="1" applyAlignment="1">
      <alignment horizontal="center" vertical="center"/>
    </xf>
    <xf numFmtId="0" fontId="10" fillId="0" borderId="24" xfId="0" quotePrefix="1" applyFont="1" applyFill="1" applyBorder="1" applyAlignment="1">
      <alignment horizontal="left" vertical="top" wrapText="1"/>
    </xf>
    <xf numFmtId="0" fontId="28" fillId="14" borderId="13" xfId="0" applyFont="1" applyFill="1" applyBorder="1" applyAlignment="1">
      <alignment horizontal="center" vertical="center"/>
    </xf>
    <xf numFmtId="171" fontId="0" fillId="0" borderId="24" xfId="0" applyNumberFormat="1" applyFill="1" applyBorder="1" applyAlignment="1">
      <alignment horizontal="left" vertical="top" wrapText="1"/>
    </xf>
    <xf numFmtId="0" fontId="10" fillId="0" borderId="35" xfId="0" applyFont="1" applyFill="1" applyBorder="1" applyAlignment="1">
      <alignment horizontal="left" vertical="top" wrapText="1"/>
    </xf>
    <xf numFmtId="0" fontId="0" fillId="0" borderId="24" xfId="0" applyFill="1" applyBorder="1" applyAlignment="1">
      <alignment horizontal="center" vertical="top" wrapText="1"/>
    </xf>
    <xf numFmtId="0" fontId="10" fillId="0" borderId="24" xfId="0" applyFont="1" applyBorder="1" applyAlignment="1">
      <alignment vertical="top" wrapText="1"/>
    </xf>
    <xf numFmtId="14" fontId="10" fillId="0" borderId="24" xfId="0" applyNumberFormat="1" applyFont="1" applyBorder="1" applyAlignment="1">
      <alignment horizontal="left" vertical="top" wrapText="1"/>
    </xf>
    <xf numFmtId="172" fontId="10" fillId="0" borderId="24" xfId="0" applyNumberFormat="1" applyFont="1" applyBorder="1" applyAlignment="1">
      <alignment horizontal="left" vertical="top" wrapText="1"/>
    </xf>
    <xf numFmtId="0" fontId="0" fillId="16" borderId="24" xfId="0" applyFill="1" applyBorder="1" applyAlignment="1">
      <alignment horizontal="left" vertical="top" wrapText="1"/>
    </xf>
    <xf numFmtId="0" fontId="0" fillId="0" borderId="24" xfId="0" applyBorder="1" applyAlignment="1">
      <alignment vertical="top" wrapText="1"/>
    </xf>
    <xf numFmtId="0" fontId="10" fillId="0" borderId="28" xfId="0" applyFont="1" applyBorder="1" applyAlignment="1">
      <alignment horizontal="left" vertical="top" wrapText="1"/>
    </xf>
    <xf numFmtId="172" fontId="0" fillId="0" borderId="24" xfId="0" applyNumberFormat="1" applyBorder="1" applyAlignment="1">
      <alignment horizontal="left" vertical="top" wrapText="1"/>
    </xf>
    <xf numFmtId="0" fontId="10" fillId="0" borderId="35" xfId="0" applyFont="1" applyBorder="1" applyAlignment="1">
      <alignment horizontal="center" vertical="top" wrapText="1"/>
    </xf>
    <xf numFmtId="0" fontId="10" fillId="0" borderId="35" xfId="0" applyFont="1" applyBorder="1" applyAlignment="1">
      <alignment horizontal="left" vertical="top" wrapText="1"/>
    </xf>
    <xf numFmtId="0" fontId="0" fillId="35" borderId="24" xfId="0" applyFill="1" applyBorder="1" applyAlignment="1">
      <alignment horizontal="left" vertical="top" wrapText="1"/>
    </xf>
    <xf numFmtId="0" fontId="0" fillId="35" borderId="24" xfId="0" applyFill="1" applyBorder="1" applyAlignment="1">
      <alignment horizontal="center" vertical="top" wrapText="1"/>
    </xf>
    <xf numFmtId="172" fontId="0" fillId="35" borderId="24" xfId="0" applyNumberFormat="1" applyFill="1" applyBorder="1" applyAlignment="1">
      <alignment horizontal="left" vertical="top" wrapText="1"/>
    </xf>
    <xf numFmtId="0" fontId="0" fillId="35" borderId="35" xfId="0" applyFill="1" applyBorder="1" applyAlignment="1">
      <alignment horizontal="left" vertical="top" wrapText="1"/>
    </xf>
    <xf numFmtId="172" fontId="0" fillId="35" borderId="35" xfId="0" applyNumberFormat="1" applyFill="1" applyBorder="1" applyAlignment="1">
      <alignment horizontal="left" vertical="top" wrapText="1"/>
    </xf>
    <xf numFmtId="0" fontId="0" fillId="35" borderId="36" xfId="0" applyFill="1" applyBorder="1" applyAlignment="1">
      <alignment horizontal="left" vertical="top" wrapText="1"/>
    </xf>
    <xf numFmtId="172" fontId="0" fillId="35" borderId="36" xfId="0" applyNumberFormat="1" applyFill="1" applyBorder="1" applyAlignment="1">
      <alignment horizontal="left" vertical="top" wrapText="1"/>
    </xf>
    <xf numFmtId="0" fontId="0" fillId="35" borderId="0" xfId="0" applyFill="1" applyAlignment="1">
      <alignment horizontal="left" vertical="top" wrapText="1"/>
    </xf>
    <xf numFmtId="0" fontId="0" fillId="35" borderId="28" xfId="0" applyFill="1" applyBorder="1" applyAlignment="1">
      <alignment horizontal="left" vertical="top" wrapText="1"/>
    </xf>
    <xf numFmtId="0" fontId="0" fillId="35" borderId="36" xfId="0" applyFill="1" applyBorder="1" applyAlignment="1">
      <alignment horizontal="center" vertical="top" wrapText="1"/>
    </xf>
    <xf numFmtId="0" fontId="0" fillId="35" borderId="37" xfId="0" applyFill="1" applyBorder="1" applyAlignment="1">
      <alignment horizontal="left" vertical="top" wrapText="1"/>
    </xf>
    <xf numFmtId="0" fontId="0" fillId="36" borderId="24" xfId="0" applyFill="1" applyBorder="1" applyAlignment="1">
      <alignment horizontal="left" vertical="top" wrapText="1"/>
    </xf>
    <xf numFmtId="0" fontId="0" fillId="36" borderId="24" xfId="0" applyFill="1" applyBorder="1" applyAlignment="1">
      <alignment horizontal="center" vertical="top" wrapText="1"/>
    </xf>
    <xf numFmtId="172" fontId="0" fillId="36" borderId="24" xfId="0" applyNumberFormat="1" applyFill="1" applyBorder="1" applyAlignment="1">
      <alignment horizontal="left" vertical="top" wrapText="1"/>
    </xf>
    <xf numFmtId="0" fontId="0" fillId="36" borderId="0" xfId="0" applyFill="1" applyAlignment="1">
      <alignment horizontal="left" vertical="top" wrapText="1"/>
    </xf>
    <xf numFmtId="0" fontId="0" fillId="36" borderId="35" xfId="0" applyFill="1" applyBorder="1" applyAlignment="1">
      <alignment horizontal="left" vertical="top" wrapText="1"/>
    </xf>
    <xf numFmtId="0" fontId="0" fillId="36" borderId="24" xfId="0" applyFill="1" applyBorder="1" applyAlignment="1">
      <alignment vertical="top" wrapText="1"/>
    </xf>
    <xf numFmtId="172" fontId="0" fillId="36" borderId="35" xfId="0" applyNumberFormat="1" applyFill="1" applyBorder="1" applyAlignment="1">
      <alignment horizontal="left" vertical="top" wrapText="1"/>
    </xf>
    <xf numFmtId="0" fontId="0" fillId="36" borderId="36" xfId="0" applyFill="1" applyBorder="1" applyAlignment="1">
      <alignment horizontal="left" vertical="top" wrapText="1"/>
    </xf>
    <xf numFmtId="172" fontId="0" fillId="36" borderId="36" xfId="0" applyNumberFormat="1" applyFill="1" applyBorder="1" applyAlignment="1">
      <alignment horizontal="left" vertical="top" wrapText="1"/>
    </xf>
    <xf numFmtId="0" fontId="0" fillId="36" borderId="28" xfId="0" applyFill="1" applyBorder="1" applyAlignment="1">
      <alignment horizontal="left" vertical="top" wrapText="1"/>
    </xf>
    <xf numFmtId="0" fontId="0" fillId="36" borderId="36" xfId="0" applyFill="1" applyBorder="1" applyAlignment="1">
      <alignment horizontal="center" vertical="top" wrapText="1"/>
    </xf>
    <xf numFmtId="0" fontId="0" fillId="36" borderId="37" xfId="0" applyFill="1" applyBorder="1" applyAlignment="1">
      <alignment horizontal="left" vertical="top" wrapText="1"/>
    </xf>
    <xf numFmtId="0" fontId="0" fillId="37" borderId="24" xfId="0" applyFill="1" applyBorder="1" applyAlignment="1">
      <alignment horizontal="left" vertical="top" wrapText="1"/>
    </xf>
    <xf numFmtId="0" fontId="0" fillId="37" borderId="24" xfId="0" applyFill="1" applyBorder="1" applyAlignment="1">
      <alignment horizontal="center" vertical="top" wrapText="1"/>
    </xf>
    <xf numFmtId="172" fontId="0" fillId="37" borderId="24" xfId="0" applyNumberFormat="1" applyFill="1" applyBorder="1" applyAlignment="1">
      <alignment horizontal="left" vertical="top" wrapText="1"/>
    </xf>
    <xf numFmtId="0" fontId="0" fillId="37" borderId="0" xfId="0" applyFill="1" applyAlignment="1">
      <alignment horizontal="left" vertical="top" wrapText="1"/>
    </xf>
    <xf numFmtId="0" fontId="0" fillId="37" borderId="35" xfId="0" applyFill="1" applyBorder="1" applyAlignment="1">
      <alignment horizontal="left" vertical="top" wrapText="1"/>
    </xf>
    <xf numFmtId="0" fontId="0" fillId="37" borderId="24" xfId="0" applyFill="1" applyBorder="1" applyAlignment="1">
      <alignment vertical="top" wrapText="1"/>
    </xf>
    <xf numFmtId="0" fontId="31" fillId="37" borderId="35" xfId="0" applyFont="1" applyFill="1" applyBorder="1" applyAlignment="1">
      <alignment horizontal="left" vertical="top" wrapText="1"/>
    </xf>
    <xf numFmtId="0" fontId="0" fillId="38" borderId="24" xfId="0" applyFill="1" applyBorder="1" applyAlignment="1">
      <alignment horizontal="left" vertical="top" wrapText="1"/>
    </xf>
    <xf numFmtId="0" fontId="0" fillId="38" borderId="24" xfId="0" applyFill="1" applyBorder="1" applyAlignment="1">
      <alignment horizontal="center" vertical="top" wrapText="1"/>
    </xf>
    <xf numFmtId="172" fontId="0" fillId="38" borderId="24" xfId="0" applyNumberFormat="1" applyFill="1" applyBorder="1" applyAlignment="1">
      <alignment horizontal="left" vertical="top" wrapText="1"/>
    </xf>
    <xf numFmtId="0" fontId="0" fillId="38" borderId="0" xfId="0" applyFill="1" applyAlignment="1">
      <alignment horizontal="left" vertical="top" wrapText="1"/>
    </xf>
    <xf numFmtId="0" fontId="0" fillId="38" borderId="35" xfId="0" applyFill="1" applyBorder="1" applyAlignment="1">
      <alignment horizontal="left" vertical="top" wrapText="1"/>
    </xf>
    <xf numFmtId="0" fontId="0" fillId="38" borderId="24" xfId="0" applyFill="1" applyBorder="1" applyAlignment="1">
      <alignment vertical="top" wrapText="1"/>
    </xf>
    <xf numFmtId="172" fontId="0" fillId="38" borderId="35" xfId="0" applyNumberFormat="1" applyFill="1" applyBorder="1" applyAlignment="1">
      <alignment horizontal="left" vertical="top" wrapText="1"/>
    </xf>
    <xf numFmtId="0" fontId="0" fillId="38" borderId="36" xfId="0" applyFill="1" applyBorder="1" applyAlignment="1">
      <alignment horizontal="left" vertical="top" wrapText="1"/>
    </xf>
    <xf numFmtId="0" fontId="0" fillId="38" borderId="28" xfId="0" applyFill="1" applyBorder="1" applyAlignment="1">
      <alignment horizontal="left" vertical="top" wrapText="1"/>
    </xf>
    <xf numFmtId="172" fontId="0" fillId="38" borderId="36" xfId="0" applyNumberFormat="1" applyFill="1" applyBorder="1" applyAlignment="1">
      <alignment horizontal="left" vertical="top" wrapText="1"/>
    </xf>
    <xf numFmtId="0" fontId="0" fillId="38" borderId="36" xfId="0" applyFill="1" applyBorder="1" applyAlignment="1">
      <alignment horizontal="center" vertical="top" wrapText="1"/>
    </xf>
    <xf numFmtId="0" fontId="0" fillId="38" borderId="37" xfId="0" applyFill="1" applyBorder="1" applyAlignment="1">
      <alignment horizontal="left" vertical="top" wrapText="1"/>
    </xf>
    <xf numFmtId="0" fontId="0" fillId="39" borderId="24" xfId="0" applyFill="1" applyBorder="1" applyAlignment="1">
      <alignment horizontal="left" vertical="top" wrapText="1"/>
    </xf>
    <xf numFmtId="0" fontId="0" fillId="39" borderId="24" xfId="0" applyFill="1" applyBorder="1" applyAlignment="1">
      <alignment horizontal="center" vertical="top" wrapText="1"/>
    </xf>
    <xf numFmtId="172" fontId="0" fillId="39" borderId="24" xfId="0" applyNumberFormat="1" applyFill="1" applyBorder="1" applyAlignment="1">
      <alignment horizontal="left" vertical="top" wrapText="1"/>
    </xf>
    <xf numFmtId="0" fontId="0" fillId="39" borderId="0" xfId="0" applyFill="1" applyAlignment="1">
      <alignment horizontal="left" vertical="top" wrapText="1"/>
    </xf>
    <xf numFmtId="0" fontId="0" fillId="39" borderId="24" xfId="0" applyFont="1" applyFill="1" applyBorder="1" applyAlignment="1">
      <alignment horizontal="left" vertical="top" wrapText="1"/>
    </xf>
    <xf numFmtId="0" fontId="0" fillId="39" borderId="35" xfId="0" applyFill="1" applyBorder="1" applyAlignment="1">
      <alignment horizontal="left" vertical="top" wrapText="1"/>
    </xf>
    <xf numFmtId="172" fontId="0" fillId="39" borderId="35" xfId="0" applyNumberFormat="1" applyFill="1" applyBorder="1" applyAlignment="1">
      <alignment horizontal="left" vertical="top" wrapText="1"/>
    </xf>
    <xf numFmtId="0" fontId="0" fillId="39" borderId="36" xfId="0" applyFill="1" applyBorder="1" applyAlignment="1">
      <alignment horizontal="left" vertical="top" wrapText="1"/>
    </xf>
    <xf numFmtId="172" fontId="0" fillId="39" borderId="36" xfId="0" applyNumberFormat="1" applyFill="1" applyBorder="1" applyAlignment="1">
      <alignment horizontal="left" vertical="top" wrapText="1"/>
    </xf>
    <xf numFmtId="0" fontId="0" fillId="39" borderId="28" xfId="0" applyFill="1" applyBorder="1" applyAlignment="1">
      <alignment horizontal="left" vertical="top" wrapText="1"/>
    </xf>
    <xf numFmtId="0" fontId="0" fillId="39" borderId="36" xfId="0" applyFill="1" applyBorder="1" applyAlignment="1">
      <alignment horizontal="center" vertical="top" wrapText="1"/>
    </xf>
    <xf numFmtId="0" fontId="0" fillId="39" borderId="37" xfId="0" applyFill="1" applyBorder="1" applyAlignment="1">
      <alignment horizontal="left" vertical="top" wrapText="1"/>
    </xf>
    <xf numFmtId="0" fontId="0" fillId="0" borderId="35" xfId="0" applyFill="1" applyBorder="1" applyAlignment="1">
      <alignment horizontal="left" vertical="top" wrapText="1"/>
    </xf>
    <xf numFmtId="0" fontId="0" fillId="0" borderId="24" xfId="0" applyBorder="1" applyAlignment="1">
      <alignment horizontal="center" vertical="top" wrapText="1"/>
    </xf>
    <xf numFmtId="172" fontId="0" fillId="0" borderId="35" xfId="0" applyNumberFormat="1" applyFill="1" applyBorder="1" applyAlignment="1">
      <alignment horizontal="left" vertical="top" wrapText="1"/>
    </xf>
    <xf numFmtId="0" fontId="29" fillId="34" borderId="38" xfId="0" applyFont="1" applyFill="1" applyBorder="1" applyAlignment="1">
      <alignment horizontal="center" vertical="center"/>
    </xf>
    <xf numFmtId="0" fontId="10" fillId="0" borderId="35" xfId="0" applyFont="1" applyFill="1" applyBorder="1" applyAlignment="1">
      <alignment horizontal="center" vertical="top" wrapText="1"/>
    </xf>
    <xf numFmtId="0" fontId="0" fillId="0" borderId="35" xfId="0" applyBorder="1" applyAlignment="1">
      <alignment horizontal="left" vertical="top"/>
    </xf>
    <xf numFmtId="0" fontId="0" fillId="0" borderId="35" xfId="0" applyBorder="1" applyAlignment="1">
      <alignment horizontal="left" vertical="top" wrapText="1"/>
    </xf>
    <xf numFmtId="165" fontId="0" fillId="0" borderId="35" xfId="0" applyNumberFormat="1" applyBorder="1" applyAlignment="1">
      <alignment horizontal="left" vertical="top"/>
    </xf>
    <xf numFmtId="0" fontId="0" fillId="0" borderId="35" xfId="0" applyNumberFormat="1" applyBorder="1" applyAlignment="1">
      <alignment horizontal="left" vertical="top"/>
    </xf>
    <xf numFmtId="0" fontId="10" fillId="0" borderId="28" xfId="0" applyFont="1" applyFill="1" applyBorder="1" applyAlignment="1">
      <alignment horizontal="center" vertical="top" wrapText="1"/>
    </xf>
    <xf numFmtId="0" fontId="10" fillId="0" borderId="28" xfId="0" applyFont="1" applyFill="1" applyBorder="1" applyAlignment="1">
      <alignment horizontal="left" vertical="top" wrapText="1"/>
    </xf>
    <xf numFmtId="0" fontId="0" fillId="0" borderId="28" xfId="0" applyBorder="1" applyAlignment="1">
      <alignment horizontal="left" vertical="top"/>
    </xf>
    <xf numFmtId="0" fontId="0" fillId="0" borderId="28" xfId="0" applyBorder="1" applyAlignment="1">
      <alignment horizontal="left" vertical="top" wrapText="1"/>
    </xf>
    <xf numFmtId="165" fontId="0" fillId="0" borderId="28" xfId="0" applyNumberFormat="1" applyBorder="1" applyAlignment="1">
      <alignment horizontal="left" vertical="top"/>
    </xf>
    <xf numFmtId="0" fontId="10" fillId="0" borderId="24" xfId="0" applyFont="1" applyBorder="1" applyAlignment="1">
      <alignment horizontal="left" vertical="top" wrapText="1"/>
    </xf>
    <xf numFmtId="172" fontId="10" fillId="0" borderId="24" xfId="0" applyNumberFormat="1" applyFont="1" applyFill="1" applyBorder="1" applyAlignment="1">
      <alignment horizontal="left" vertical="top" wrapText="1"/>
    </xf>
    <xf numFmtId="0" fontId="0" fillId="0" borderId="24" xfId="0" applyFill="1" applyBorder="1" applyAlignment="1">
      <alignment horizontal="left" vertical="top" wrapText="1"/>
    </xf>
    <xf numFmtId="0" fontId="10" fillId="0" borderId="36" xfId="0" applyFont="1" applyFill="1" applyBorder="1" applyAlignment="1">
      <alignment horizontal="center" vertical="top" wrapText="1"/>
    </xf>
    <xf numFmtId="0" fontId="10" fillId="0" borderId="36" xfId="0" applyFont="1" applyFill="1" applyBorder="1" applyAlignment="1">
      <alignment horizontal="left" vertical="top" wrapText="1"/>
    </xf>
    <xf numFmtId="0" fontId="0" fillId="0" borderId="36" xfId="0" applyBorder="1" applyAlignment="1">
      <alignment horizontal="left" vertical="top"/>
    </xf>
    <xf numFmtId="0" fontId="0" fillId="0" borderId="36" xfId="0" applyBorder="1" applyAlignment="1">
      <alignment horizontal="left" vertical="top" wrapText="1"/>
    </xf>
    <xf numFmtId="165" fontId="0" fillId="0" borderId="36" xfId="0" applyNumberFormat="1" applyBorder="1" applyAlignment="1">
      <alignment horizontal="left" vertical="top"/>
    </xf>
    <xf numFmtId="14" fontId="0" fillId="38" borderId="24" xfId="0" applyNumberFormat="1" applyFill="1" applyBorder="1" applyAlignment="1">
      <alignment horizontal="left" vertical="top" wrapText="1"/>
    </xf>
    <xf numFmtId="14" fontId="0" fillId="36" borderId="24" xfId="0" applyNumberFormat="1" applyFill="1" applyBorder="1" applyAlignment="1">
      <alignment horizontal="left" vertical="top" wrapText="1"/>
    </xf>
    <xf numFmtId="14" fontId="0" fillId="35" borderId="24" xfId="0" applyNumberFormat="1" applyFill="1" applyBorder="1" applyAlignment="1">
      <alignment horizontal="left" vertical="top" wrapText="1"/>
    </xf>
    <xf numFmtId="16" fontId="0" fillId="38" borderId="24" xfId="0" applyNumberFormat="1" applyFill="1" applyBorder="1" applyAlignment="1">
      <alignment horizontal="left" vertical="top" wrapText="1"/>
    </xf>
    <xf numFmtId="16" fontId="0" fillId="37" borderId="24" xfId="0" applyNumberFormat="1" applyFill="1" applyBorder="1" applyAlignment="1">
      <alignment horizontal="left" vertical="top" wrapText="1"/>
    </xf>
    <xf numFmtId="14" fontId="0" fillId="36" borderId="35" xfId="0" applyNumberFormat="1" applyFill="1" applyBorder="1" applyAlignment="1">
      <alignment horizontal="left" vertical="top" wrapText="1"/>
    </xf>
    <xf numFmtId="15" fontId="0" fillId="0" borderId="24" xfId="0" applyNumberFormat="1" applyBorder="1" applyAlignment="1">
      <alignment horizontal="left" vertical="top" wrapText="1"/>
    </xf>
    <xf numFmtId="15" fontId="0" fillId="0" borderId="24" xfId="0" applyNumberFormat="1" applyBorder="1" applyAlignment="1">
      <alignment horizontal="left" vertical="top"/>
    </xf>
    <xf numFmtId="15" fontId="0" fillId="0" borderId="28" xfId="0" applyNumberFormat="1" applyBorder="1" applyAlignment="1">
      <alignment horizontal="left" vertical="top"/>
    </xf>
    <xf numFmtId="15" fontId="0" fillId="0" borderId="35" xfId="0" applyNumberFormat="1" applyBorder="1" applyAlignment="1">
      <alignment horizontal="left" vertical="top" wrapText="1"/>
    </xf>
    <xf numFmtId="15" fontId="0" fillId="0" borderId="35" xfId="0" applyNumberFormat="1" applyBorder="1" applyAlignment="1">
      <alignment horizontal="left" vertical="top"/>
    </xf>
    <xf numFmtId="15" fontId="0" fillId="0" borderId="36" xfId="0" applyNumberFormat="1" applyBorder="1" applyAlignment="1">
      <alignment horizontal="left" vertical="top"/>
    </xf>
    <xf numFmtId="0" fontId="0" fillId="0" borderId="35" xfId="0" applyBorder="1" applyAlignment="1">
      <alignment horizontal="left" vertical="center"/>
    </xf>
    <xf numFmtId="0" fontId="0" fillId="0" borderId="39" xfId="0" applyBorder="1" applyAlignment="1">
      <alignment horizontal="left" vertical="top"/>
    </xf>
    <xf numFmtId="0" fontId="4" fillId="5" borderId="35" xfId="0" applyFont="1" applyFill="1" applyBorder="1" applyAlignment="1">
      <alignment horizontal="left" vertical="center"/>
    </xf>
    <xf numFmtId="0" fontId="4" fillId="5" borderId="26" xfId="0" applyFont="1" applyFill="1" applyBorder="1" applyAlignment="1">
      <alignment horizontal="left" vertical="center"/>
    </xf>
    <xf numFmtId="15" fontId="0" fillId="0" borderId="26" xfId="0" applyNumberFormat="1" applyBorder="1" applyAlignment="1">
      <alignment horizontal="left" vertical="top"/>
    </xf>
    <xf numFmtId="15" fontId="0" fillId="0" borderId="33" xfId="0" applyNumberFormat="1" applyBorder="1" applyAlignment="1">
      <alignment horizontal="left" vertical="top"/>
    </xf>
    <xf numFmtId="15" fontId="0" fillId="0" borderId="39" xfId="0" applyNumberFormat="1" applyBorder="1" applyAlignment="1">
      <alignment horizontal="left" vertical="top"/>
    </xf>
    <xf numFmtId="14" fontId="0" fillId="0" borderId="39" xfId="0" applyNumberFormat="1" applyBorder="1" applyAlignment="1">
      <alignment horizontal="left" vertical="top"/>
    </xf>
    <xf numFmtId="15" fontId="0" fillId="0" borderId="37" xfId="0" applyNumberFormat="1" applyBorder="1" applyAlignment="1">
      <alignment horizontal="left" vertical="top"/>
    </xf>
    <xf numFmtId="0" fontId="0" fillId="0" borderId="40" xfId="0" applyBorder="1" applyAlignment="1">
      <alignment horizontal="left" vertical="top"/>
    </xf>
    <xf numFmtId="0" fontId="0" fillId="0" borderId="41" xfId="0" applyNumberFormat="1" applyBorder="1" applyAlignment="1">
      <alignment horizontal="left" vertical="top"/>
    </xf>
    <xf numFmtId="0" fontId="0" fillId="0" borderId="41" xfId="0" applyBorder="1" applyAlignment="1">
      <alignment horizontal="left" vertical="center"/>
    </xf>
    <xf numFmtId="0" fontId="0" fillId="41" borderId="24" xfId="0" applyFill="1" applyBorder="1" applyAlignment="1">
      <alignment horizontal="left" vertical="top" wrapText="1"/>
    </xf>
    <xf numFmtId="14" fontId="0" fillId="37" borderId="24" xfId="0" applyNumberFormat="1" applyFill="1" applyBorder="1" applyAlignment="1">
      <alignment horizontal="left" vertical="top" wrapText="1"/>
    </xf>
    <xf numFmtId="14" fontId="0" fillId="35" borderId="35" xfId="0" applyNumberFormat="1" applyFill="1" applyBorder="1" applyAlignment="1">
      <alignment horizontal="left" vertical="top" wrapText="1"/>
    </xf>
    <xf numFmtId="14" fontId="0" fillId="38" borderId="35" xfId="0" applyNumberFormat="1" applyFill="1" applyBorder="1" applyAlignment="1">
      <alignment horizontal="left" vertical="top" wrapText="1"/>
    </xf>
    <xf numFmtId="14" fontId="0" fillId="0" borderId="35" xfId="0" applyNumberFormat="1" applyFill="1" applyBorder="1" applyAlignment="1">
      <alignment horizontal="left" vertical="top" wrapText="1"/>
    </xf>
    <xf numFmtId="14" fontId="0" fillId="36" borderId="36" xfId="0" applyNumberFormat="1" applyFill="1" applyBorder="1" applyAlignment="1">
      <alignment horizontal="left" vertical="top" wrapText="1"/>
    </xf>
    <xf numFmtId="14" fontId="0" fillId="0" borderId="35" xfId="0" applyNumberFormat="1" applyBorder="1" applyAlignment="1">
      <alignment horizontal="left" vertical="top"/>
    </xf>
    <xf numFmtId="0" fontId="32" fillId="0" borderId="0" xfId="0" applyFont="1"/>
    <xf numFmtId="0" fontId="5" fillId="9" borderId="1" xfId="0" applyFont="1" applyFill="1" applyBorder="1" applyAlignment="1">
      <alignment vertical="center" wrapText="1"/>
    </xf>
    <xf numFmtId="0" fontId="5" fillId="2" borderId="42" xfId="0" applyFont="1" applyFill="1" applyBorder="1" applyAlignment="1">
      <alignment horizontal="center" vertical="center"/>
    </xf>
    <xf numFmtId="0" fontId="5" fillId="2" borderId="8" xfId="0" applyFont="1" applyFill="1" applyBorder="1" applyAlignment="1">
      <alignment horizontal="center" vertical="center"/>
    </xf>
    <xf numFmtId="0" fontId="0" fillId="0" borderId="0" xfId="0" applyBorder="1" applyAlignment="1">
      <alignment horizontal="left" vertical="top"/>
    </xf>
    <xf numFmtId="0" fontId="5" fillId="9" borderId="10" xfId="0" applyFont="1" applyFill="1" applyBorder="1" applyAlignment="1">
      <alignment vertical="center" wrapText="1"/>
    </xf>
    <xf numFmtId="0" fontId="5" fillId="9" borderId="43" xfId="0" applyFont="1" applyFill="1" applyBorder="1" applyAlignment="1">
      <alignment horizontal="center" vertical="center" wrapText="1"/>
    </xf>
    <xf numFmtId="0" fontId="0" fillId="0" borderId="2" xfId="0" applyBorder="1"/>
    <xf numFmtId="9" fontId="7" fillId="0" borderId="18" xfId="0" applyNumberFormat="1" applyFont="1" applyBorder="1" applyAlignment="1">
      <alignment horizontal="center"/>
    </xf>
    <xf numFmtId="0" fontId="3" fillId="10" borderId="12" xfId="0" applyFont="1" applyFill="1" applyBorder="1" applyAlignment="1">
      <alignment vertical="center"/>
    </xf>
    <xf numFmtId="0" fontId="5" fillId="2" borderId="44" xfId="0" applyFont="1" applyFill="1" applyBorder="1" applyAlignment="1">
      <alignment horizontal="center" vertical="center"/>
    </xf>
    <xf numFmtId="0" fontId="5" fillId="2" borderId="13" xfId="0" applyFont="1" applyFill="1" applyBorder="1" applyAlignment="1">
      <alignment horizontal="center" vertical="center"/>
    </xf>
    <xf numFmtId="9" fontId="7" fillId="0" borderId="42" xfId="0" applyNumberFormat="1" applyFont="1" applyBorder="1" applyAlignment="1">
      <alignment horizontal="center"/>
    </xf>
    <xf numFmtId="0" fontId="3" fillId="16" borderId="0" xfId="0" applyFont="1" applyFill="1" applyBorder="1" applyAlignment="1">
      <alignment vertical="top"/>
    </xf>
    <xf numFmtId="0" fontId="3" fillId="44" borderId="12" xfId="0" applyFont="1" applyFill="1" applyBorder="1" applyAlignment="1">
      <alignment vertical="center" wrapText="1"/>
    </xf>
    <xf numFmtId="0" fontId="0" fillId="44" borderId="12" xfId="0" applyFill="1" applyBorder="1" applyAlignment="1">
      <alignment horizontal="center"/>
    </xf>
    <xf numFmtId="0" fontId="3" fillId="42" borderId="12" xfId="0" applyFont="1" applyFill="1" applyBorder="1" applyAlignment="1">
      <alignment vertical="center" wrapText="1"/>
    </xf>
    <xf numFmtId="0" fontId="3" fillId="43" borderId="12" xfId="0" applyFont="1" applyFill="1" applyBorder="1" applyAlignment="1">
      <alignment vertical="center" wrapText="1"/>
    </xf>
    <xf numFmtId="0" fontId="5" fillId="43" borderId="12" xfId="0" applyFont="1" applyFill="1" applyBorder="1" applyAlignment="1">
      <alignment horizontal="center" vertical="center"/>
    </xf>
    <xf numFmtId="0" fontId="5" fillId="42" borderId="12" xfId="0" applyFont="1" applyFill="1" applyBorder="1" applyAlignment="1">
      <alignment horizontal="center" vertical="center"/>
    </xf>
    <xf numFmtId="0" fontId="1" fillId="2" borderId="45" xfId="0" applyFont="1" applyFill="1" applyBorder="1" applyAlignment="1">
      <alignment horizontal="center" vertical="center"/>
    </xf>
    <xf numFmtId="0" fontId="0" fillId="0" borderId="30" xfId="0" applyBorder="1"/>
    <xf numFmtId="0" fontId="0" fillId="0" borderId="46" xfId="0" applyBorder="1"/>
    <xf numFmtId="0" fontId="0" fillId="0" borderId="12" xfId="0" applyBorder="1"/>
    <xf numFmtId="0" fontId="0" fillId="0" borderId="29" xfId="0" applyBorder="1"/>
    <xf numFmtId="0" fontId="0" fillId="0" borderId="27" xfId="0" applyBorder="1"/>
    <xf numFmtId="0" fontId="0" fillId="0" borderId="47" xfId="0" applyBorder="1"/>
    <xf numFmtId="0" fontId="0" fillId="45" borderId="12" xfId="0" applyFill="1" applyBorder="1"/>
    <xf numFmtId="16" fontId="0" fillId="45" borderId="12" xfId="0" applyNumberFormat="1" applyFill="1" applyBorder="1"/>
    <xf numFmtId="16" fontId="0" fillId="45" borderId="13" xfId="0" applyNumberFormat="1" applyFill="1" applyBorder="1"/>
    <xf numFmtId="0" fontId="0" fillId="0" borderId="26" xfId="0" applyBorder="1"/>
    <xf numFmtId="0" fontId="0" fillId="0" borderId="6" xfId="0" applyBorder="1"/>
    <xf numFmtId="0" fontId="0" fillId="7" borderId="6" xfId="0" applyFill="1" applyBorder="1"/>
    <xf numFmtId="16" fontId="0" fillId="0" borderId="39" xfId="0" applyNumberFormat="1" applyBorder="1" applyAlignment="1">
      <alignment horizontal="left" vertical="top"/>
    </xf>
    <xf numFmtId="16" fontId="0" fillId="0" borderId="35" xfId="0" applyNumberFormat="1" applyBorder="1" applyAlignment="1">
      <alignment horizontal="left" vertical="top"/>
    </xf>
    <xf numFmtId="0" fontId="0" fillId="0" borderId="0" xfId="0" applyFill="1" applyBorder="1"/>
    <xf numFmtId="0" fontId="0" fillId="0" borderId="12" xfId="0" applyFill="1" applyBorder="1"/>
    <xf numFmtId="0" fontId="0" fillId="0" borderId="13" xfId="0" applyBorder="1"/>
    <xf numFmtId="0" fontId="0" fillId="44" borderId="12" xfId="0" applyFill="1" applyBorder="1"/>
    <xf numFmtId="10" fontId="0" fillId="44" borderId="47" xfId="0" applyNumberFormat="1" applyFill="1" applyBorder="1"/>
    <xf numFmtId="10" fontId="0" fillId="7" borderId="32" xfId="0" applyNumberFormat="1" applyFill="1" applyBorder="1"/>
    <xf numFmtId="0" fontId="0" fillId="15" borderId="12" xfId="0" applyFill="1" applyBorder="1"/>
    <xf numFmtId="10" fontId="0" fillId="15" borderId="47" xfId="0" applyNumberFormat="1" applyFill="1" applyBorder="1"/>
    <xf numFmtId="10" fontId="0" fillId="15" borderId="46" xfId="0" applyNumberFormat="1" applyFill="1" applyBorder="1"/>
    <xf numFmtId="10" fontId="0" fillId="18" borderId="12" xfId="0" applyNumberFormat="1" applyFill="1" applyBorder="1"/>
    <xf numFmtId="0" fontId="5" fillId="9" borderId="13" xfId="0" applyFont="1" applyFill="1" applyBorder="1" applyAlignment="1">
      <alignment horizontal="center" vertical="center" wrapText="1"/>
    </xf>
    <xf numFmtId="0" fontId="29" fillId="33" borderId="14" xfId="0" applyFont="1" applyFill="1" applyBorder="1" applyAlignment="1">
      <alignment horizontal="center" vertical="center" wrapText="1"/>
    </xf>
    <xf numFmtId="172" fontId="0" fillId="0" borderId="28" xfId="0" applyNumberFormat="1" applyBorder="1" applyAlignment="1">
      <alignment horizontal="left" vertical="top" wrapText="1"/>
    </xf>
    <xf numFmtId="172" fontId="0" fillId="0" borderId="35" xfId="0" applyNumberFormat="1" applyBorder="1" applyAlignment="1">
      <alignment horizontal="left" vertical="top" wrapText="1"/>
    </xf>
    <xf numFmtId="172" fontId="0" fillId="0" borderId="36" xfId="0" applyNumberFormat="1" applyBorder="1" applyAlignment="1">
      <alignment horizontal="left" vertical="top" wrapText="1"/>
    </xf>
    <xf numFmtId="0" fontId="0" fillId="0" borderId="36" xfId="0" applyBorder="1" applyAlignment="1">
      <alignment horizontal="center" vertical="top" wrapText="1"/>
    </xf>
    <xf numFmtId="0" fontId="0" fillId="0" borderId="37" xfId="0" applyBorder="1" applyAlignment="1">
      <alignment horizontal="left" vertical="top" wrapText="1"/>
    </xf>
    <xf numFmtId="16" fontId="0" fillId="0" borderId="24" xfId="0" applyNumberFormat="1" applyBorder="1" applyAlignment="1">
      <alignment horizontal="left" vertical="top" wrapText="1"/>
    </xf>
    <xf numFmtId="15" fontId="5" fillId="4" borderId="34" xfId="0" applyNumberFormat="1" applyFont="1" applyFill="1" applyBorder="1" applyAlignment="1">
      <alignment horizontal="center" vertical="center"/>
    </xf>
    <xf numFmtId="0" fontId="4" fillId="5" borderId="34" xfId="0" applyFont="1" applyFill="1" applyBorder="1" applyAlignment="1">
      <alignment horizontal="center" vertical="center"/>
    </xf>
    <xf numFmtId="9" fontId="7" fillId="0" borderId="52" xfId="0" applyNumberFormat="1" applyFont="1" applyBorder="1" applyAlignment="1">
      <alignment horizontal="center"/>
    </xf>
    <xf numFmtId="173" fontId="0" fillId="0" borderId="24" xfId="0" applyNumberFormat="1" applyFill="1" applyBorder="1" applyAlignment="1">
      <alignment horizontal="left" vertical="top" wrapText="1"/>
    </xf>
    <xf numFmtId="0" fontId="5" fillId="2" borderId="53" xfId="0" applyFont="1" applyFill="1" applyBorder="1" applyAlignment="1">
      <alignment horizontal="center" vertical="center"/>
    </xf>
    <xf numFmtId="0" fontId="3" fillId="10" borderId="12" xfId="0" applyFont="1" applyFill="1" applyBorder="1" applyAlignment="1">
      <alignment vertical="center" wrapText="1"/>
    </xf>
    <xf numFmtId="0" fontId="29" fillId="33" borderId="2" xfId="0" applyFont="1" applyFill="1" applyBorder="1" applyAlignment="1">
      <alignment horizontal="center" vertical="center" wrapText="1"/>
    </xf>
    <xf numFmtId="170" fontId="29" fillId="33" borderId="2" xfId="0" applyNumberFormat="1" applyFont="1" applyFill="1" applyBorder="1" applyAlignment="1">
      <alignment horizontal="center" vertical="center"/>
    </xf>
    <xf numFmtId="0" fontId="29" fillId="33" borderId="2" xfId="0" applyFont="1" applyFill="1" applyBorder="1" applyAlignment="1">
      <alignment horizontal="center" vertical="center"/>
    </xf>
    <xf numFmtId="0" fontId="29" fillId="33" borderId="15" xfId="0" applyFont="1" applyFill="1" applyBorder="1" applyAlignment="1">
      <alignment horizontal="left" vertical="center"/>
    </xf>
    <xf numFmtId="0" fontId="29" fillId="33" borderId="14" xfId="0" applyFont="1" applyFill="1" applyBorder="1" applyAlignment="1">
      <alignment horizontal="center" vertical="center"/>
    </xf>
    <xf numFmtId="0" fontId="29" fillId="33" borderId="1" xfId="0" applyFont="1" applyFill="1" applyBorder="1" applyAlignment="1">
      <alignment horizontal="center" vertical="center"/>
    </xf>
    <xf numFmtId="0" fontId="29" fillId="33" borderId="12" xfId="0" applyFont="1" applyFill="1" applyBorder="1" applyAlignment="1">
      <alignment horizontal="center" vertical="center" wrapText="1"/>
    </xf>
    <xf numFmtId="9" fontId="27" fillId="14" borderId="12" xfId="2" applyFont="1" applyFill="1" applyBorder="1" applyAlignment="1">
      <alignment horizontal="center" vertical="center"/>
    </xf>
    <xf numFmtId="0" fontId="29" fillId="40" borderId="28" xfId="0" applyFont="1" applyFill="1" applyBorder="1" applyAlignment="1">
      <alignment horizontal="center" vertical="center"/>
    </xf>
    <xf numFmtId="0" fontId="29" fillId="34" borderId="6" xfId="0" applyFont="1" applyFill="1" applyBorder="1" applyAlignment="1">
      <alignment horizontal="center" vertical="center"/>
    </xf>
    <xf numFmtId="0" fontId="29" fillId="33" borderId="12" xfId="0" applyFont="1" applyFill="1" applyBorder="1" applyAlignment="1">
      <alignment horizontal="center" vertical="center"/>
    </xf>
    <xf numFmtId="0" fontId="29" fillId="40" borderId="12" xfId="0" applyFont="1" applyFill="1" applyBorder="1" applyAlignment="1">
      <alignment horizontal="center" vertical="center"/>
    </xf>
    <xf numFmtId="9" fontId="27" fillId="14" borderId="14" xfId="2" applyFont="1" applyFill="1" applyBorder="1" applyAlignment="1">
      <alignment horizontal="center" vertical="center"/>
    </xf>
    <xf numFmtId="0" fontId="27" fillId="14" borderId="14" xfId="2" applyNumberFormat="1" applyFont="1" applyFill="1" applyBorder="1" applyAlignment="1">
      <alignment horizontal="center" vertical="center"/>
    </xf>
    <xf numFmtId="170" fontId="29" fillId="33" borderId="14" xfId="0" applyNumberFormat="1" applyFont="1" applyFill="1" applyBorder="1" applyAlignment="1">
      <alignment horizontal="center" vertical="center"/>
    </xf>
    <xf numFmtId="0" fontId="29" fillId="33" borderId="14" xfId="0" applyFont="1" applyFill="1" applyBorder="1" applyAlignment="1">
      <alignment horizontal="left" vertical="center"/>
    </xf>
    <xf numFmtId="170" fontId="29" fillId="33" borderId="12" xfId="0" applyNumberFormat="1" applyFont="1" applyFill="1" applyBorder="1" applyAlignment="1">
      <alignment horizontal="center" vertical="center"/>
    </xf>
    <xf numFmtId="0" fontId="29" fillId="33" borderId="12" xfId="0" applyFont="1" applyFill="1" applyBorder="1" applyAlignment="1">
      <alignment horizontal="left" vertical="center"/>
    </xf>
    <xf numFmtId="0" fontId="0" fillId="0" borderId="0" xfId="0" applyFill="1"/>
    <xf numFmtId="0" fontId="33" fillId="0" borderId="0" xfId="0" applyFont="1" applyFill="1" applyBorder="1" applyAlignment="1"/>
    <xf numFmtId="16" fontId="0" fillId="0" borderId="0" xfId="0" applyNumberFormat="1" applyFill="1" applyBorder="1"/>
    <xf numFmtId="16" fontId="0" fillId="45" borderId="4" xfId="0" applyNumberFormat="1" applyFill="1" applyBorder="1"/>
    <xf numFmtId="10" fontId="0" fillId="7" borderId="54" xfId="0" applyNumberFormat="1" applyFill="1" applyBorder="1"/>
    <xf numFmtId="10" fontId="0" fillId="44" borderId="48" xfId="0" applyNumberFormat="1" applyFill="1" applyBorder="1"/>
    <xf numFmtId="10" fontId="0" fillId="0" borderId="0" xfId="0" applyNumberFormat="1" applyFill="1" applyBorder="1"/>
    <xf numFmtId="10" fontId="0" fillId="7" borderId="12" xfId="0" applyNumberFormat="1" applyFill="1" applyBorder="1"/>
    <xf numFmtId="10" fontId="0" fillId="44" borderId="12" xfId="0" applyNumberFormat="1" applyFill="1" applyBorder="1"/>
    <xf numFmtId="0" fontId="3" fillId="3" borderId="4" xfId="0" applyFont="1" applyFill="1" applyBorder="1" applyAlignment="1">
      <alignment horizontal="center" vertical="center"/>
    </xf>
    <xf numFmtId="0" fontId="24" fillId="14" borderId="24" xfId="0" applyFont="1" applyFill="1" applyBorder="1" applyAlignment="1">
      <alignment horizontal="center" vertical="center"/>
    </xf>
    <xf numFmtId="0" fontId="33" fillId="45" borderId="4" xfId="0" applyFont="1" applyFill="1" applyBorder="1" applyAlignment="1">
      <alignment horizontal="center"/>
    </xf>
    <xf numFmtId="0" fontId="33" fillId="45" borderId="13" xfId="0" applyFont="1" applyFill="1" applyBorder="1" applyAlignment="1">
      <alignment horizontal="center"/>
    </xf>
    <xf numFmtId="0" fontId="33" fillId="42" borderId="4" xfId="0" applyFont="1" applyFill="1" applyBorder="1" applyAlignment="1">
      <alignment horizontal="center"/>
    </xf>
    <xf numFmtId="0" fontId="33" fillId="42" borderId="5" xfId="0" applyFont="1" applyFill="1" applyBorder="1" applyAlignment="1">
      <alignment horizontal="center"/>
    </xf>
    <xf numFmtId="0" fontId="33" fillId="42" borderId="13" xfId="0" applyFont="1" applyFill="1" applyBorder="1" applyAlignment="1">
      <alignment horizontal="center"/>
    </xf>
    <xf numFmtId="0" fontId="33" fillId="42" borderId="12" xfId="0" applyFont="1" applyFill="1" applyBorder="1" applyAlignment="1">
      <alignment horizontal="center"/>
    </xf>
    <xf numFmtId="0" fontId="0" fillId="0" borderId="50" xfId="0" applyBorder="1" applyAlignment="1">
      <alignment horizontal="center" vertical="center"/>
    </xf>
    <xf numFmtId="0" fontId="0" fillId="0" borderId="51" xfId="0" applyBorder="1" applyAlignment="1">
      <alignment horizontal="center" vertical="center"/>
    </xf>
    <xf numFmtId="0" fontId="4" fillId="8" borderId="4"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13"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49"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13" xfId="0" applyFont="1" applyFill="1" applyBorder="1" applyAlignment="1">
      <alignment horizontal="center" vertical="center"/>
    </xf>
    <xf numFmtId="0" fontId="4" fillId="8" borderId="1" xfId="0" applyFont="1" applyFill="1" applyBorder="1" applyAlignment="1">
      <alignment horizontal="center" vertical="center"/>
    </xf>
    <xf numFmtId="0" fontId="4" fillId="8" borderId="15" xfId="0" applyFont="1" applyFill="1"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5" xfId="0" applyBorder="1" applyAlignment="1">
      <alignment horizontal="left" vertical="top"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0" fontId="0" fillId="0" borderId="7" xfId="0" applyBorder="1" applyAlignment="1">
      <alignment horizontal="left" vertical="top" wrapText="1"/>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13" xfId="0" applyFont="1" applyFill="1" applyBorder="1" applyAlignment="1">
      <alignment horizontal="center" vertical="center"/>
    </xf>
    <xf numFmtId="0" fontId="3" fillId="6" borderId="15"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7" xfId="0" applyFont="1" applyFill="1" applyBorder="1" applyAlignment="1">
      <alignment horizontal="center" vertical="center"/>
    </xf>
    <xf numFmtId="0" fontId="5" fillId="7" borderId="14" xfId="0" applyFont="1" applyFill="1" applyBorder="1" applyAlignment="1">
      <alignment horizontal="center" vertical="center" wrapText="1"/>
    </xf>
    <xf numFmtId="0" fontId="5" fillId="7" borderId="11"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5" fillId="2" borderId="3" xfId="0" applyFont="1" applyFill="1" applyBorder="1" applyAlignment="1">
      <alignment horizontal="left" vertical="top" wrapText="1"/>
    </xf>
    <xf numFmtId="0" fontId="5" fillId="2" borderId="0" xfId="0" applyFont="1" applyFill="1" applyBorder="1" applyAlignment="1">
      <alignment horizontal="left" vertical="top" wrapText="1"/>
    </xf>
    <xf numFmtId="0" fontId="5" fillId="2" borderId="8"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9" xfId="0" applyFont="1" applyFill="1" applyBorder="1" applyAlignment="1">
      <alignment horizontal="left" vertical="top" wrapText="1"/>
    </xf>
    <xf numFmtId="0" fontId="5" fillId="2" borderId="7" xfId="0" applyFont="1" applyFill="1" applyBorder="1" applyAlignment="1">
      <alignment horizontal="left" vertical="top" wrapText="1"/>
    </xf>
    <xf numFmtId="0" fontId="6" fillId="11" borderId="1" xfId="0" applyFont="1" applyFill="1" applyBorder="1" applyAlignment="1">
      <alignment horizontal="center" vertical="center" wrapText="1"/>
    </xf>
    <xf numFmtId="0" fontId="6" fillId="11" borderId="2" xfId="0" applyFont="1" applyFill="1" applyBorder="1" applyAlignment="1">
      <alignment horizontal="center" vertical="center" wrapText="1"/>
    </xf>
    <xf numFmtId="0" fontId="6" fillId="11" borderId="15" xfId="0" applyFont="1" applyFill="1" applyBorder="1" applyAlignment="1">
      <alignment horizontal="center" vertical="center" wrapText="1"/>
    </xf>
    <xf numFmtId="0" fontId="4" fillId="8" borderId="1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7"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5" xfId="0" applyFont="1" applyFill="1" applyBorder="1" applyAlignment="1">
      <alignment horizontal="center" vertical="center"/>
    </xf>
    <xf numFmtId="0" fontId="3" fillId="3" borderId="4" xfId="0" applyFont="1" applyFill="1" applyBorder="1" applyAlignment="1">
      <alignment horizontal="center" vertical="center"/>
    </xf>
    <xf numFmtId="0" fontId="3" fillId="10" borderId="4" xfId="0" applyFont="1" applyFill="1" applyBorder="1" applyAlignment="1">
      <alignment horizontal="center" vertical="center" wrapText="1"/>
    </xf>
    <xf numFmtId="0" fontId="3" fillId="10" borderId="13"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2" borderId="13" xfId="0" applyFont="1" applyFill="1" applyBorder="1" applyAlignment="1">
      <alignment horizontal="center" vertical="center"/>
    </xf>
    <xf numFmtId="9" fontId="7" fillId="0" borderId="14" xfId="0" applyNumberFormat="1" applyFont="1" applyBorder="1" applyAlignment="1">
      <alignment horizontal="center" vertical="center"/>
    </xf>
    <xf numFmtId="9" fontId="7" fillId="0" borderId="6" xfId="0" applyNumberFormat="1" applyFont="1" applyBorder="1" applyAlignment="1">
      <alignment horizontal="center" vertical="center"/>
    </xf>
    <xf numFmtId="0" fontId="6" fillId="11" borderId="4" xfId="0" applyFont="1" applyFill="1" applyBorder="1" applyAlignment="1">
      <alignment horizontal="center" vertical="center" wrapText="1"/>
    </xf>
    <xf numFmtId="0" fontId="6" fillId="11" borderId="5" xfId="0" applyFont="1" applyFill="1" applyBorder="1" applyAlignment="1">
      <alignment horizontal="center" vertical="center" wrapText="1"/>
    </xf>
    <xf numFmtId="0" fontId="6" fillId="11" borderId="13" xfId="0" applyFont="1" applyFill="1" applyBorder="1" applyAlignment="1">
      <alignment horizontal="center"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3" xfId="0" applyBorder="1" applyAlignment="1">
      <alignment horizontal="left" vertical="top" wrapText="1"/>
    </xf>
    <xf numFmtId="0" fontId="3" fillId="3" borderId="4" xfId="0" applyFont="1" applyFill="1" applyBorder="1" applyAlignment="1">
      <alignment horizontal="center" vertical="top"/>
    </xf>
    <xf numFmtId="0" fontId="3" fillId="3" borderId="5" xfId="0" applyFont="1" applyFill="1" applyBorder="1" applyAlignment="1">
      <alignment horizontal="center" vertical="top"/>
    </xf>
    <xf numFmtId="0" fontId="3" fillId="3" borderId="13" xfId="0" applyFont="1" applyFill="1" applyBorder="1" applyAlignment="1">
      <alignment horizontal="center" vertical="top"/>
    </xf>
    <xf numFmtId="0" fontId="27" fillId="34" borderId="4" xfId="2" applyNumberFormat="1" applyFont="1" applyFill="1" applyBorder="1" applyAlignment="1">
      <alignment horizontal="center" vertical="center"/>
    </xf>
    <xf numFmtId="0" fontId="27" fillId="34" borderId="5" xfId="2" applyNumberFormat="1" applyFont="1" applyFill="1" applyBorder="1" applyAlignment="1">
      <alignment horizontal="center" vertical="center"/>
    </xf>
    <xf numFmtId="0" fontId="27" fillId="34" borderId="13" xfId="2" applyNumberFormat="1" applyFont="1" applyFill="1" applyBorder="1" applyAlignment="1">
      <alignment horizontal="center" vertical="center"/>
    </xf>
    <xf numFmtId="0" fontId="27" fillId="14" borderId="14" xfId="0" applyFont="1" applyFill="1" applyBorder="1" applyAlignment="1">
      <alignment horizontal="center" vertical="center" wrapText="1"/>
    </xf>
    <xf numFmtId="0" fontId="27" fillId="14" borderId="11" xfId="0" applyFont="1" applyFill="1" applyBorder="1" applyAlignment="1">
      <alignment horizontal="center" vertical="center" wrapText="1"/>
    </xf>
    <xf numFmtId="0" fontId="27" fillId="14" borderId="6" xfId="0" applyFont="1" applyFill="1" applyBorder="1" applyAlignment="1">
      <alignment horizontal="center" vertical="center" wrapText="1"/>
    </xf>
    <xf numFmtId="0" fontId="27" fillId="14" borderId="14" xfId="0" applyFont="1" applyFill="1" applyBorder="1" applyAlignment="1">
      <alignment horizontal="left" vertical="center" wrapText="1"/>
    </xf>
    <xf numFmtId="0" fontId="27" fillId="14" borderId="11" xfId="0" applyFont="1" applyFill="1" applyBorder="1" applyAlignment="1">
      <alignment horizontal="left" vertical="center" wrapText="1"/>
    </xf>
    <xf numFmtId="0" fontId="27" fillId="14" borderId="6" xfId="0" applyFont="1" applyFill="1" applyBorder="1" applyAlignment="1">
      <alignment horizontal="left" vertical="center" wrapText="1"/>
    </xf>
    <xf numFmtId="0" fontId="28" fillId="14" borderId="3" xfId="0" applyFont="1" applyFill="1" applyBorder="1" applyAlignment="1">
      <alignment horizontal="center" vertical="center"/>
    </xf>
    <xf numFmtId="0" fontId="28" fillId="14" borderId="10" xfId="0" applyFont="1" applyFill="1" applyBorder="1" applyAlignment="1">
      <alignment horizontal="center" vertical="center"/>
    </xf>
    <xf numFmtId="0" fontId="19" fillId="27" borderId="1" xfId="0" applyFont="1" applyFill="1" applyBorder="1" applyAlignment="1">
      <alignment horizontal="center" vertical="center"/>
    </xf>
    <xf numFmtId="0" fontId="19" fillId="27" borderId="2" xfId="0" applyFont="1" applyFill="1" applyBorder="1" applyAlignment="1">
      <alignment horizontal="center" vertical="center"/>
    </xf>
    <xf numFmtId="0" fontId="19" fillId="27" borderId="15" xfId="0" applyFont="1" applyFill="1" applyBorder="1" applyAlignment="1">
      <alignment horizontal="center" vertical="center"/>
    </xf>
    <xf numFmtId="0" fontId="19" fillId="27" borderId="10" xfId="0" applyFont="1" applyFill="1" applyBorder="1" applyAlignment="1">
      <alignment horizontal="center" vertical="center"/>
    </xf>
    <xf numFmtId="0" fontId="19" fillId="27" borderId="9" xfId="0" applyFont="1" applyFill="1" applyBorder="1" applyAlignment="1">
      <alignment horizontal="center" vertical="center"/>
    </xf>
    <xf numFmtId="0" fontId="19" fillId="27" borderId="7" xfId="0" applyFont="1" applyFill="1" applyBorder="1" applyAlignment="1">
      <alignment horizontal="center" vertical="center"/>
    </xf>
    <xf numFmtId="165" fontId="19" fillId="27" borderId="14" xfId="0" applyNumberFormat="1" applyFont="1" applyFill="1" applyBorder="1" applyAlignment="1">
      <alignment horizontal="center" vertical="center"/>
    </xf>
    <xf numFmtId="165" fontId="19" fillId="27" borderId="6" xfId="0" applyNumberFormat="1" applyFont="1" applyFill="1" applyBorder="1" applyAlignment="1">
      <alignment horizontal="center" vertical="center"/>
    </xf>
    <xf numFmtId="0" fontId="24" fillId="14" borderId="28" xfId="0" applyFont="1" applyFill="1" applyBorder="1" applyAlignment="1">
      <alignment horizontal="center" vertical="center"/>
    </xf>
    <xf numFmtId="0" fontId="24" fillId="14" borderId="29" xfId="0" applyFont="1" applyFill="1" applyBorder="1" applyAlignment="1">
      <alignment horizontal="center" vertical="center"/>
    </xf>
    <xf numFmtId="0" fontId="26" fillId="31" borderId="26" xfId="0" applyFont="1" applyFill="1" applyBorder="1" applyAlignment="1">
      <alignment horizontal="center" vertical="center"/>
    </xf>
    <xf numFmtId="0" fontId="26" fillId="31" borderId="27" xfId="0" applyFont="1" applyFill="1" applyBorder="1" applyAlignment="1">
      <alignment horizontal="center" vertical="center"/>
    </xf>
    <xf numFmtId="0" fontId="24" fillId="14" borderId="24" xfId="0" applyFont="1" applyFill="1" applyBorder="1" applyAlignment="1">
      <alignment horizontal="center" vertical="center"/>
    </xf>
  </cellXfs>
  <cellStyles count="6">
    <cellStyle name="Comma 2" xfId="4" xr:uid="{00000000-0005-0000-0000-000000000000}"/>
    <cellStyle name="Currency 2" xfId="5" xr:uid="{00000000-0005-0000-0000-000001000000}"/>
    <cellStyle name="Normal" xfId="0" builtinId="0"/>
    <cellStyle name="Normal 2" xfId="3" xr:uid="{00000000-0005-0000-0000-000003000000}"/>
    <cellStyle name="Normal 3" xfId="1" xr:uid="{00000000-0005-0000-0000-000004000000}"/>
    <cellStyle name="Percent" xfId="2" builtinId="5"/>
  </cellStyles>
  <dxfs count="52">
    <dxf>
      <font>
        <b/>
        <i val="0"/>
        <strike val="0"/>
        <condense val="0"/>
        <extend val="0"/>
        <outline val="0"/>
        <shadow val="0"/>
        <u val="none"/>
        <vertAlign val="baseline"/>
        <sz val="11"/>
        <color theme="1"/>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i val="0"/>
        <strike val="0"/>
        <condense val="0"/>
        <extend val="0"/>
        <outline val="0"/>
        <shadow val="0"/>
        <u val="none"/>
        <vertAlign val="baseline"/>
        <sz val="11"/>
        <color theme="1"/>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i val="0"/>
        <strike val="0"/>
        <condense val="0"/>
        <extend val="0"/>
        <outline val="0"/>
        <shadow val="0"/>
        <u val="none"/>
        <vertAlign val="baseline"/>
        <sz val="11"/>
        <color theme="1"/>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i val="0"/>
        <strike val="0"/>
        <condense val="0"/>
        <extend val="0"/>
        <outline val="0"/>
        <shadow val="0"/>
        <u val="none"/>
        <vertAlign val="baseline"/>
        <sz val="11"/>
        <color theme="1"/>
        <name val="Calibri"/>
        <family val="2"/>
        <scheme val="none"/>
      </font>
      <fill>
        <patternFill patternType="solid">
          <fgColor indexed="64"/>
          <bgColor theme="0"/>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style="medium">
          <color indexed="64"/>
        </bottom>
        <vertical/>
        <horizontal/>
      </border>
    </dxf>
    <dxf>
      <border outline="0">
        <bottom style="medium">
          <color indexed="64"/>
        </bottom>
      </border>
    </dxf>
    <dxf>
      <border diagonalUp="0" diagonalDown="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rgb="FFFFFFFF"/>
        <name val="Calibri"/>
        <family val="2"/>
        <scheme val="none"/>
      </font>
      <fill>
        <patternFill patternType="solid">
          <fgColor indexed="64"/>
          <bgColor rgb="FF2F75B5"/>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i val="0"/>
        <strike val="0"/>
        <condense val="0"/>
        <extend val="0"/>
        <outline val="0"/>
        <shadow val="0"/>
        <u val="none"/>
        <vertAlign val="baseline"/>
        <sz val="11"/>
        <color rgb="FF000000"/>
        <name val="Calibri"/>
        <family val="2"/>
        <scheme val="none"/>
      </font>
      <fill>
        <patternFill patternType="solid">
          <fgColor indexed="64"/>
          <bgColor rgb="FFDDEBF7"/>
        </patternFill>
      </fill>
      <alignment horizontal="center" vertical="center" textRotation="0" wrapText="1" indent="0" justifyLastLine="0" shrinkToFit="0" readingOrder="0"/>
      <border diagonalUp="0" diagonalDown="0">
        <left/>
        <right/>
        <top style="medium">
          <color indexed="64"/>
        </top>
        <bottom style="medium">
          <color indexed="64"/>
        </bottom>
        <vertical/>
        <horizontal/>
      </border>
    </dxf>
    <dxf>
      <border outline="0">
        <bottom style="medium">
          <color indexed="64"/>
        </bottom>
      </border>
    </dxf>
    <dxf>
      <border outline="0">
        <left style="medium">
          <color indexed="64"/>
        </left>
        <top style="medium">
          <color indexed="64"/>
        </top>
      </border>
    </dxf>
    <dxf>
      <font>
        <b/>
        <i val="0"/>
        <strike val="0"/>
        <condense val="0"/>
        <extend val="0"/>
        <outline val="0"/>
        <shadow val="0"/>
        <u val="none"/>
        <vertAlign val="baseline"/>
        <sz val="11"/>
        <color rgb="FFFFFFFF"/>
        <name val="Calibri"/>
        <family val="2"/>
        <scheme val="none"/>
      </font>
      <fill>
        <patternFill patternType="solid">
          <fgColor indexed="64"/>
          <bgColor rgb="FF2F75B5"/>
        </patternFill>
      </fill>
      <alignment horizontal="center" vertical="center" textRotation="0" wrapText="0"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strike val="0"/>
        <condense val="0"/>
        <extend val="0"/>
        <outline val="0"/>
        <shadow val="0"/>
        <u val="none"/>
        <vertAlign val="baseline"/>
        <sz val="12"/>
        <color theme="1"/>
        <name val="Cambria"/>
        <family val="1"/>
        <scheme val="none"/>
      </font>
      <fill>
        <patternFill patternType="none">
          <fgColor indexed="64"/>
          <bgColor indexed="65"/>
        </patternFill>
      </fill>
      <alignment horizontal="left" vertical="center" textRotation="0" wrapText="0" indent="4"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mbria"/>
        <family val="1"/>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2"/>
        <color indexed="9"/>
        <name val="Cambria"/>
        <family val="1"/>
        <scheme val="none"/>
      </font>
      <numFmt numFmtId="0" formatCode="General"/>
      <fill>
        <patternFill patternType="solid">
          <fgColor indexed="62"/>
          <bgColor indexed="56"/>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rgb="FFFF0000"/>
        </patternFill>
      </fill>
    </dxf>
    <dxf>
      <fill>
        <patternFill>
          <bgColor rgb="FF00B050"/>
        </patternFill>
      </fill>
    </dxf>
    <dxf>
      <fill>
        <patternFill>
          <bgColor rgb="FFFFC000"/>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2748370273794001"/>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'Summary Report'!$B$25</c:f>
              <c:strCache>
                <c:ptCount val="1"/>
                <c:pt idx="0">
                  <c:v>Total Defect Raised</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 Report'!$C$24:$E$24</c:f>
              <c:numCache>
                <c:formatCode>d\-mmm</c:formatCode>
                <c:ptCount val="3"/>
                <c:pt idx="0">
                  <c:v>44224</c:v>
                </c:pt>
                <c:pt idx="1">
                  <c:v>44225</c:v>
                </c:pt>
                <c:pt idx="2">
                  <c:v>44228</c:v>
                </c:pt>
              </c:numCache>
            </c:numRef>
          </c:cat>
          <c:val>
            <c:numRef>
              <c:f>'Summary Report'!$C$25:$E$25</c:f>
              <c:numCache>
                <c:formatCode>General</c:formatCode>
                <c:ptCount val="3"/>
                <c:pt idx="0">
                  <c:v>2</c:v>
                </c:pt>
                <c:pt idx="1">
                  <c:v>2</c:v>
                </c:pt>
                <c:pt idx="2">
                  <c:v>2</c:v>
                </c:pt>
              </c:numCache>
            </c:numRef>
          </c:val>
          <c:smooth val="0"/>
          <c:extLst>
            <c:ext xmlns:c16="http://schemas.microsoft.com/office/drawing/2014/chart" uri="{C3380CC4-5D6E-409C-BE32-E72D297353CC}">
              <c16:uniqueId val="{00000000-5A37-41B7-BDB8-8AB9EAE4E2C9}"/>
            </c:ext>
          </c:extLst>
        </c:ser>
        <c:dLbls>
          <c:dLblPos val="t"/>
          <c:showLegendKey val="0"/>
          <c:showVal val="1"/>
          <c:showCatName val="0"/>
          <c:showSerName val="0"/>
          <c:showPercent val="0"/>
          <c:showBubbleSize val="0"/>
        </c:dLbls>
        <c:smooth val="0"/>
        <c:axId val="222214512"/>
        <c:axId val="130487072"/>
      </c:lineChart>
      <c:dateAx>
        <c:axId val="222214512"/>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87072"/>
        <c:crosses val="autoZero"/>
        <c:auto val="1"/>
        <c:lblOffset val="100"/>
        <c:baseTimeUnit val="days"/>
      </c:dateAx>
      <c:valAx>
        <c:axId val="130487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214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'Defect Summary'!$R$3</c:f>
              <c:strCache>
                <c:ptCount val="1"/>
                <c:pt idx="0">
                  <c:v>Showstopper</c:v>
                </c:pt>
              </c:strCache>
            </c:strRef>
          </c:tx>
          <c:spPr>
            <a:solidFill>
              <a:schemeClr val="accent1"/>
            </a:solidFill>
            <a:ln>
              <a:noFill/>
            </a:ln>
            <a:effectLst/>
          </c:spPr>
          <c:invertIfNegative val="0"/>
          <c:cat>
            <c:strRef>
              <c:f>'Defect Summary'!$Q$4:$Q$12</c:f>
              <c:strCache>
                <c:ptCount val="9"/>
                <c:pt idx="0">
                  <c:v>Development Issue</c:v>
                </c:pt>
                <c:pt idx="1">
                  <c:v>Deployment Issue</c:v>
                </c:pt>
                <c:pt idx="2">
                  <c:v>Infrastructure Issue</c:v>
                </c:pt>
                <c:pt idx="3">
                  <c:v>GAP in BRD</c:v>
                </c:pt>
                <c:pt idx="4">
                  <c:v>GAP in FSD</c:v>
                </c:pt>
                <c:pt idx="5">
                  <c:v>Clarification</c:v>
                </c:pt>
                <c:pt idx="6">
                  <c:v>Duplicate</c:v>
                </c:pt>
                <c:pt idx="7">
                  <c:v>Data Issue</c:v>
                </c:pt>
                <c:pt idx="8">
                  <c:v>Not Classified</c:v>
                </c:pt>
              </c:strCache>
            </c:strRef>
          </c:cat>
          <c:val>
            <c:numRef>
              <c:f>'Defect Summary'!$R$4:$R$12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7128-42BE-BFE9-651702700AC8}"/>
            </c:ext>
          </c:extLst>
        </c:ser>
        <c:ser>
          <c:idx val="1"/>
          <c:order val="1"/>
          <c:tx>
            <c:strRef>
              <c:f>'Defect Summary'!$S$3</c:f>
              <c:strCache>
                <c:ptCount val="1"/>
                <c:pt idx="0">
                  <c:v>High</c:v>
                </c:pt>
              </c:strCache>
            </c:strRef>
          </c:tx>
          <c:spPr>
            <a:solidFill>
              <a:schemeClr val="accent2"/>
            </a:solidFill>
            <a:ln>
              <a:noFill/>
            </a:ln>
            <a:effectLst/>
          </c:spPr>
          <c:invertIfNegative val="0"/>
          <c:cat>
            <c:strRef>
              <c:f>'Defect Summary'!$Q$4:$Q$12</c:f>
              <c:strCache>
                <c:ptCount val="9"/>
                <c:pt idx="0">
                  <c:v>Development Issue</c:v>
                </c:pt>
                <c:pt idx="1">
                  <c:v>Deployment Issue</c:v>
                </c:pt>
                <c:pt idx="2">
                  <c:v>Infrastructure Issue</c:v>
                </c:pt>
                <c:pt idx="3">
                  <c:v>GAP in BRD</c:v>
                </c:pt>
                <c:pt idx="4">
                  <c:v>GAP in FSD</c:v>
                </c:pt>
                <c:pt idx="5">
                  <c:v>Clarification</c:v>
                </c:pt>
                <c:pt idx="6">
                  <c:v>Duplicate</c:v>
                </c:pt>
                <c:pt idx="7">
                  <c:v>Data Issue</c:v>
                </c:pt>
                <c:pt idx="8">
                  <c:v>Not Classified</c:v>
                </c:pt>
              </c:strCache>
            </c:strRef>
          </c:cat>
          <c:val>
            <c:numRef>
              <c:f>'Defect Summary'!$S$4:$S$12</c:f>
              <c:numCache>
                <c:formatCode>General</c:formatCode>
                <c:ptCount val="9"/>
                <c:pt idx="0">
                  <c:v>1</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7128-42BE-BFE9-651702700AC8}"/>
            </c:ext>
          </c:extLst>
        </c:ser>
        <c:ser>
          <c:idx val="2"/>
          <c:order val="2"/>
          <c:tx>
            <c:strRef>
              <c:f>'Defect Summary'!$T$3</c:f>
              <c:strCache>
                <c:ptCount val="1"/>
                <c:pt idx="0">
                  <c:v>Medium</c:v>
                </c:pt>
              </c:strCache>
            </c:strRef>
          </c:tx>
          <c:spPr>
            <a:solidFill>
              <a:schemeClr val="accent3"/>
            </a:solidFill>
            <a:ln>
              <a:noFill/>
            </a:ln>
            <a:effectLst/>
          </c:spPr>
          <c:invertIfNegative val="0"/>
          <c:cat>
            <c:strRef>
              <c:f>'Defect Summary'!$Q$4:$Q$12</c:f>
              <c:strCache>
                <c:ptCount val="9"/>
                <c:pt idx="0">
                  <c:v>Development Issue</c:v>
                </c:pt>
                <c:pt idx="1">
                  <c:v>Deployment Issue</c:v>
                </c:pt>
                <c:pt idx="2">
                  <c:v>Infrastructure Issue</c:v>
                </c:pt>
                <c:pt idx="3">
                  <c:v>GAP in BRD</c:v>
                </c:pt>
                <c:pt idx="4">
                  <c:v>GAP in FSD</c:v>
                </c:pt>
                <c:pt idx="5">
                  <c:v>Clarification</c:v>
                </c:pt>
                <c:pt idx="6">
                  <c:v>Duplicate</c:v>
                </c:pt>
                <c:pt idx="7">
                  <c:v>Data Issue</c:v>
                </c:pt>
                <c:pt idx="8">
                  <c:v>Not Classified</c:v>
                </c:pt>
              </c:strCache>
            </c:strRef>
          </c:cat>
          <c:val>
            <c:numRef>
              <c:f>'Defect Summary'!$T$4:$T$12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7128-42BE-BFE9-651702700AC8}"/>
            </c:ext>
          </c:extLst>
        </c:ser>
        <c:ser>
          <c:idx val="3"/>
          <c:order val="3"/>
          <c:tx>
            <c:strRef>
              <c:f>'Defect Summary'!$U$3</c:f>
              <c:strCache>
                <c:ptCount val="1"/>
                <c:pt idx="0">
                  <c:v>Low</c:v>
                </c:pt>
              </c:strCache>
            </c:strRef>
          </c:tx>
          <c:spPr>
            <a:solidFill>
              <a:schemeClr val="accent4"/>
            </a:solidFill>
            <a:ln>
              <a:noFill/>
            </a:ln>
            <a:effectLst/>
          </c:spPr>
          <c:invertIfNegative val="0"/>
          <c:cat>
            <c:strRef>
              <c:f>'Defect Summary'!$Q$4:$Q$12</c:f>
              <c:strCache>
                <c:ptCount val="9"/>
                <c:pt idx="0">
                  <c:v>Development Issue</c:v>
                </c:pt>
                <c:pt idx="1">
                  <c:v>Deployment Issue</c:v>
                </c:pt>
                <c:pt idx="2">
                  <c:v>Infrastructure Issue</c:v>
                </c:pt>
                <c:pt idx="3">
                  <c:v>GAP in BRD</c:v>
                </c:pt>
                <c:pt idx="4">
                  <c:v>GAP in FSD</c:v>
                </c:pt>
                <c:pt idx="5">
                  <c:v>Clarification</c:v>
                </c:pt>
                <c:pt idx="6">
                  <c:v>Duplicate</c:v>
                </c:pt>
                <c:pt idx="7">
                  <c:v>Data Issue</c:v>
                </c:pt>
                <c:pt idx="8">
                  <c:v>Not Classified</c:v>
                </c:pt>
              </c:strCache>
            </c:strRef>
          </c:cat>
          <c:val>
            <c:numRef>
              <c:f>'Defect Summary'!$U$4:$U$12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3-7128-42BE-BFE9-651702700AC8}"/>
            </c:ext>
          </c:extLst>
        </c:ser>
        <c:ser>
          <c:idx val="4"/>
          <c:order val="4"/>
          <c:tx>
            <c:strRef>
              <c:f>'Defect Summary'!$V$3</c:f>
              <c:strCache>
                <c:ptCount val="1"/>
                <c:pt idx="0">
                  <c:v>Total</c:v>
                </c:pt>
              </c:strCache>
            </c:strRef>
          </c:tx>
          <c:spPr>
            <a:solidFill>
              <a:schemeClr val="accent5"/>
            </a:solidFill>
            <a:ln>
              <a:noFill/>
            </a:ln>
            <a:effectLst/>
          </c:spPr>
          <c:invertIfNegative val="0"/>
          <c:cat>
            <c:strRef>
              <c:f>'Defect Summary'!$Q$4:$Q$12</c:f>
              <c:strCache>
                <c:ptCount val="9"/>
                <c:pt idx="0">
                  <c:v>Development Issue</c:v>
                </c:pt>
                <c:pt idx="1">
                  <c:v>Deployment Issue</c:v>
                </c:pt>
                <c:pt idx="2">
                  <c:v>Infrastructure Issue</c:v>
                </c:pt>
                <c:pt idx="3">
                  <c:v>GAP in BRD</c:v>
                </c:pt>
                <c:pt idx="4">
                  <c:v>GAP in FSD</c:v>
                </c:pt>
                <c:pt idx="5">
                  <c:v>Clarification</c:v>
                </c:pt>
                <c:pt idx="6">
                  <c:v>Duplicate</c:v>
                </c:pt>
                <c:pt idx="7">
                  <c:v>Data Issue</c:v>
                </c:pt>
                <c:pt idx="8">
                  <c:v>Not Classified</c:v>
                </c:pt>
              </c:strCache>
            </c:strRef>
          </c:cat>
          <c:val>
            <c:numRef>
              <c:f>'Defect Summary'!$V$4:$V$12</c:f>
              <c:numCache>
                <c:formatCode>General</c:formatCode>
                <c:ptCount val="9"/>
                <c:pt idx="0">
                  <c:v>1</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4-7128-42BE-BFE9-651702700AC8}"/>
            </c:ext>
          </c:extLst>
        </c:ser>
        <c:dLbls>
          <c:showLegendKey val="0"/>
          <c:showVal val="0"/>
          <c:showCatName val="0"/>
          <c:showSerName val="0"/>
          <c:showPercent val="0"/>
          <c:showBubbleSize val="0"/>
        </c:dLbls>
        <c:gapWidth val="219"/>
        <c:overlap val="100"/>
        <c:axId val="135604560"/>
        <c:axId val="132355008"/>
      </c:barChart>
      <c:catAx>
        <c:axId val="13560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55008"/>
        <c:crosses val="autoZero"/>
        <c:auto val="1"/>
        <c:lblAlgn val="ctr"/>
        <c:lblOffset val="100"/>
        <c:noMultiLvlLbl val="0"/>
      </c:catAx>
      <c:valAx>
        <c:axId val="132355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04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Case Executed</a:t>
            </a:r>
            <a:r>
              <a:rPr lang="en-US" baseline="0"/>
              <a:t> vs Defect Raised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Test Case Executed</c:v>
          </c:tx>
          <c:spPr>
            <a:ln w="28575" cap="rnd">
              <a:solidFill>
                <a:schemeClr val="accent1"/>
              </a:solidFill>
              <a:round/>
            </a:ln>
            <a:effectLst/>
          </c:spPr>
          <c:marker>
            <c:symbol val="none"/>
          </c:marker>
          <c:cat>
            <c:numRef>
              <c:f>'Summary Report'!$C$16:$E$16</c:f>
              <c:numCache>
                <c:formatCode>d\-mmm</c:formatCode>
                <c:ptCount val="3"/>
                <c:pt idx="0">
                  <c:v>44224</c:v>
                </c:pt>
                <c:pt idx="1">
                  <c:v>44225</c:v>
                </c:pt>
                <c:pt idx="2">
                  <c:v>44228</c:v>
                </c:pt>
              </c:numCache>
            </c:numRef>
          </c:cat>
          <c:val>
            <c:numRef>
              <c:f>'Summary Report'!$C$7:$K$7</c:f>
              <c:numCache>
                <c:formatCode>General</c:formatCode>
                <c:ptCount val="9"/>
                <c:pt idx="0">
                  <c:v>13</c:v>
                </c:pt>
                <c:pt idx="1">
                  <c:v>0</c:v>
                </c:pt>
                <c:pt idx="2">
                  <c:v>0</c:v>
                </c:pt>
              </c:numCache>
            </c:numRef>
          </c:val>
          <c:smooth val="0"/>
          <c:extLst>
            <c:ext xmlns:c16="http://schemas.microsoft.com/office/drawing/2014/chart" uri="{C3380CC4-5D6E-409C-BE32-E72D297353CC}">
              <c16:uniqueId val="{00000001-57A7-447D-955A-428E2E8B6E7A}"/>
            </c:ext>
          </c:extLst>
        </c:ser>
        <c:ser>
          <c:idx val="1"/>
          <c:order val="1"/>
          <c:tx>
            <c:v>Defect Raised</c:v>
          </c:tx>
          <c:spPr>
            <a:ln w="28575" cap="rnd">
              <a:solidFill>
                <a:schemeClr val="accent2"/>
              </a:solidFill>
              <a:round/>
            </a:ln>
            <a:effectLst/>
          </c:spPr>
          <c:marker>
            <c:symbol val="none"/>
          </c:marker>
          <c:cat>
            <c:numRef>
              <c:f>'Summary Report'!$C$16:$E$16</c:f>
              <c:numCache>
                <c:formatCode>d\-mmm</c:formatCode>
                <c:ptCount val="3"/>
                <c:pt idx="0">
                  <c:v>44224</c:v>
                </c:pt>
                <c:pt idx="1">
                  <c:v>44225</c:v>
                </c:pt>
                <c:pt idx="2">
                  <c:v>44228</c:v>
                </c:pt>
              </c:numCache>
            </c:numRef>
          </c:cat>
          <c:val>
            <c:numRef>
              <c:f>'Summary Report'!$B$17:$E$17</c:f>
              <c:numCache>
                <c:formatCode>General</c:formatCode>
                <c:ptCount val="4"/>
                <c:pt idx="0">
                  <c:v>0</c:v>
                </c:pt>
                <c:pt idx="1">
                  <c:v>2</c:v>
                </c:pt>
                <c:pt idx="2">
                  <c:v>0</c:v>
                </c:pt>
                <c:pt idx="3">
                  <c:v>0</c:v>
                </c:pt>
              </c:numCache>
            </c:numRef>
          </c:val>
          <c:smooth val="0"/>
          <c:extLst>
            <c:ext xmlns:c16="http://schemas.microsoft.com/office/drawing/2014/chart" uri="{C3380CC4-5D6E-409C-BE32-E72D297353CC}">
              <c16:uniqueId val="{00000003-57A7-447D-955A-428E2E8B6E7A}"/>
            </c:ext>
          </c:extLst>
        </c:ser>
        <c:dLbls>
          <c:showLegendKey val="0"/>
          <c:showVal val="0"/>
          <c:showCatName val="0"/>
          <c:showSerName val="0"/>
          <c:showPercent val="0"/>
          <c:showBubbleSize val="0"/>
        </c:dLbls>
        <c:smooth val="0"/>
        <c:axId val="226901648"/>
        <c:axId val="222378640"/>
      </c:lineChart>
      <c:dateAx>
        <c:axId val="226901648"/>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378640"/>
        <c:crosses val="autoZero"/>
        <c:auto val="1"/>
        <c:lblOffset val="100"/>
        <c:baseTimeUnit val="days"/>
      </c:dateAx>
      <c:valAx>
        <c:axId val="222378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90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Defect by Module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 Report'!$B$71:$B$72</c:f>
              <c:strCache>
                <c:ptCount val="2"/>
                <c:pt idx="0">
                  <c:v>Manage Memo</c:v>
                </c:pt>
                <c:pt idx="1">
                  <c:v>Manage Report</c:v>
                </c:pt>
              </c:strCache>
            </c:strRef>
          </c:cat>
          <c:val>
            <c:numRef>
              <c:f>'Summary Report'!$C$71:$C$72</c:f>
              <c:numCache>
                <c:formatCode>General</c:formatCode>
                <c:ptCount val="2"/>
                <c:pt idx="0">
                  <c:v>2</c:v>
                </c:pt>
                <c:pt idx="1">
                  <c:v>0</c:v>
                </c:pt>
              </c:numCache>
            </c:numRef>
          </c:val>
          <c:extLst>
            <c:ext xmlns:c16="http://schemas.microsoft.com/office/drawing/2014/chart" uri="{C3380CC4-5D6E-409C-BE32-E72D297353CC}">
              <c16:uniqueId val="{00000000-2AF0-424B-BA11-D9B616592B36}"/>
            </c:ext>
          </c:extLst>
        </c:ser>
        <c:dLbls>
          <c:dLblPos val="outEnd"/>
          <c:showLegendKey val="0"/>
          <c:showVal val="1"/>
          <c:showCatName val="0"/>
          <c:showSerName val="0"/>
          <c:showPercent val="0"/>
          <c:showBubbleSize val="0"/>
        </c:dLbls>
        <c:gapWidth val="219"/>
        <c:overlap val="-27"/>
        <c:axId val="226890064"/>
        <c:axId val="271377184"/>
      </c:barChart>
      <c:catAx>
        <c:axId val="22689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7184"/>
        <c:crosses val="autoZero"/>
        <c:auto val="1"/>
        <c:lblAlgn val="ctr"/>
        <c:lblOffset val="100"/>
        <c:noMultiLvlLbl val="0"/>
      </c:catAx>
      <c:valAx>
        <c:axId val="271377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8900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602456</xdr:colOff>
      <xdr:row>27</xdr:row>
      <xdr:rowOff>159543</xdr:rowOff>
    </xdr:from>
    <xdr:to>
      <xdr:col>10</xdr:col>
      <xdr:colOff>583407</xdr:colOff>
      <xdr:row>42</xdr:row>
      <xdr:rowOff>45243</xdr:rowOff>
    </xdr:to>
    <xdr:graphicFrame macro="">
      <xdr:nvGraphicFramePr>
        <xdr:cNvPr id="2" name="Chart 1">
          <a:extLst>
            <a:ext uri="{FF2B5EF4-FFF2-40B4-BE49-F238E27FC236}">
              <a16:creationId xmlns:a16="http://schemas.microsoft.com/office/drawing/2014/main" id="{1B2B7B46-1DD1-4FC4-A055-D06223688B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6917</xdr:colOff>
      <xdr:row>43</xdr:row>
      <xdr:rowOff>194869</xdr:rowOff>
    </xdr:from>
    <xdr:to>
      <xdr:col>12</xdr:col>
      <xdr:colOff>21203</xdr:colOff>
      <xdr:row>65</xdr:row>
      <xdr:rowOff>46775</xdr:rowOff>
    </xdr:to>
    <xdr:graphicFrame macro="">
      <xdr:nvGraphicFramePr>
        <xdr:cNvPr id="3" name="Chart 2">
          <a:extLst>
            <a:ext uri="{FF2B5EF4-FFF2-40B4-BE49-F238E27FC236}">
              <a16:creationId xmlns:a16="http://schemas.microsoft.com/office/drawing/2014/main" id="{80B5B337-B004-4B7D-A3AF-0692DE642E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19000</xdr:colOff>
      <xdr:row>26</xdr:row>
      <xdr:rowOff>10013</xdr:rowOff>
    </xdr:from>
    <xdr:to>
      <xdr:col>25</xdr:col>
      <xdr:colOff>60673</xdr:colOff>
      <xdr:row>41</xdr:row>
      <xdr:rowOff>89052</xdr:rowOff>
    </xdr:to>
    <xdr:graphicFrame macro="">
      <xdr:nvGraphicFramePr>
        <xdr:cNvPr id="4" name="Chart 3">
          <a:extLst>
            <a:ext uri="{FF2B5EF4-FFF2-40B4-BE49-F238E27FC236}">
              <a16:creationId xmlns:a16="http://schemas.microsoft.com/office/drawing/2014/main" id="{DDC17BAC-C145-458C-A8A6-0107F13396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564975</xdr:colOff>
      <xdr:row>68</xdr:row>
      <xdr:rowOff>18005</xdr:rowOff>
    </xdr:from>
    <xdr:to>
      <xdr:col>23</xdr:col>
      <xdr:colOff>13049</xdr:colOff>
      <xdr:row>72</xdr:row>
      <xdr:rowOff>182670</xdr:rowOff>
    </xdr:to>
    <xdr:graphicFrame macro="">
      <xdr:nvGraphicFramePr>
        <xdr:cNvPr id="5" name="Chart 4">
          <a:extLst>
            <a:ext uri="{FF2B5EF4-FFF2-40B4-BE49-F238E27FC236}">
              <a16:creationId xmlns:a16="http://schemas.microsoft.com/office/drawing/2014/main" id="{1F8BF720-9F35-4609-ADB7-E4FC1FCCF8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bsi.sharepoint.com/Users/bsi50108/Documents/Tester/Tester%20Result/Execution/MIP%20Rate%20&amp;%20ICA%20Phase%202%20Part%201/DSR/DSR%20MIP%20Rate%20&amp;%20ICA%20Phase%202%20Part%201%20-%201610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SVN%20Team%20Tester\Template\DSR%20Template_V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R Mail Body"/>
      <sheetName val="Execution Summary"/>
      <sheetName val="Defect Summary"/>
      <sheetName val="Downtime Tracker"/>
      <sheetName val="Defect Dump"/>
      <sheetName val="Data Validation"/>
      <sheetName val="Test Case Dump"/>
      <sheetName val="Execution Plan"/>
    </sheetNames>
    <sheetDataSet>
      <sheetData sheetId="0"/>
      <sheetData sheetId="1"/>
      <sheetData sheetId="2"/>
      <sheetData sheetId="3"/>
      <sheetData sheetId="4"/>
      <sheetData sheetId="5">
        <row r="2">
          <cell r="J2" t="str">
            <v>Ignatius Melvin</v>
          </cell>
        </row>
        <row r="3">
          <cell r="J3" t="str">
            <v>Suci Nuraini</v>
          </cell>
        </row>
        <row r="4">
          <cell r="J4" t="str">
            <v>Mega Chandra</v>
          </cell>
        </row>
        <row r="5">
          <cell r="J5" t="str">
            <v>Bunaya M</v>
          </cell>
        </row>
        <row r="6">
          <cell r="J6" t="str">
            <v>M. Rahadian</v>
          </cell>
        </row>
      </sheetData>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Validation"/>
    </sheetNames>
    <sheetDataSet>
      <sheetData sheetId="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46:G61" totalsRowShown="0" headerRowDxfId="21" dataDxfId="20" headerRowBorderDxfId="18" tableBorderDxfId="19" totalsRowBorderDxfId="17">
  <tableColumns count="6">
    <tableColumn id="1" xr3:uid="{00000000-0010-0000-0000-000001000000}" name="Module" dataDxfId="16"/>
    <tableColumn id="2" xr3:uid="{00000000-0010-0000-0000-000002000000}" name="All" dataDxfId="15">
      <calculatedColumnFormula>SUM(D47:G47)</calculatedColumnFormula>
    </tableColumn>
    <tableColumn id="3" xr3:uid="{00000000-0010-0000-0000-000003000000}" name="Credit Application" dataDxfId="14"/>
    <tableColumn id="4" xr3:uid="{00000000-0010-0000-0000-000004000000}" name="Disbursement" dataDxfId="13"/>
    <tableColumn id="5" xr3:uid="{00000000-0010-0000-0000-000005000000}" name="Insurance" dataDxfId="12"/>
    <tableColumn id="6" xr3:uid="{00000000-0010-0000-0000-000006000000}" name="Loan Origination"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B21:F212" totalsRowShown="0" headerRowDxfId="10" headerRowBorderDxfId="8" tableBorderDxfId="9">
  <tableColumns count="5">
    <tableColumn id="1" xr3:uid="{00000000-0010-0000-0100-000001000000}" name="Defect ID" dataDxfId="7"/>
    <tableColumn id="2" xr3:uid="{00000000-0010-0000-0100-000002000000}" name="Status">
      <calculatedColumnFormula>VLOOKUP(Table2[[#This Row],[Defect ID]],'Defect Dump'!B:L,11,0)</calculatedColumnFormula>
    </tableColumn>
    <tableColumn id="3" xr3:uid="{00000000-0010-0000-0100-000003000000}" name="Fail">
      <calculatedColumnFormula>COUNTIFS('Test Case Dump'!R:R,Table2[[#This Row],[Defect ID]],'Test Case Dump'!Q:Q,"Fail")</calculatedColumnFormula>
    </tableColumn>
    <tableColumn id="4" xr3:uid="{00000000-0010-0000-0100-000004000000}" name="CE-Bug"/>
    <tableColumn id="5" xr3:uid="{00000000-0010-0000-0100-000005000000}" name="Tot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4" displayName="Table24" ref="Q3:V13" totalsRowShown="0" headerRowDxfId="6" headerRowBorderDxfId="4" tableBorderDxfId="5">
  <tableColumns count="6">
    <tableColumn id="2" xr3:uid="{00000000-0010-0000-0200-000002000000}" name="Status">
      <calculatedColumnFormula>VLOOKUP(#REF!,'Defect Dump'!Q:AA,11,0)</calculatedColumnFormula>
    </tableColumn>
    <tableColumn id="3" xr3:uid="{00000000-0010-0000-0200-000003000000}" name="Showstopper">
      <calculatedColumnFormula>SUM(COUNTIFS('Defect Dump'!M:M,$R$3,'Defect Dump'!O:O,Table24[[#This Row],[Status]]))</calculatedColumnFormula>
    </tableColumn>
    <tableColumn id="4" xr3:uid="{00000000-0010-0000-0200-000004000000}" name="High" dataDxfId="3">
      <calculatedColumnFormula>SUM(COUNTIFS('Defect Dump'!M:M,$S$3,'Defect Dump'!O:O,Table24[[#This Row],[Status]]))</calculatedColumnFormula>
    </tableColumn>
    <tableColumn id="5" xr3:uid="{00000000-0010-0000-0200-000005000000}" name="Medium" dataDxfId="2">
      <calculatedColumnFormula>SUM(COUNTIFS('Defect Dump'!M:M,$T$3,'Defect Dump'!O:O,Table24[[#This Row],[Status]]))</calculatedColumnFormula>
    </tableColumn>
    <tableColumn id="1" xr3:uid="{00000000-0010-0000-0200-000001000000}" name="Low" dataDxfId="1"/>
    <tableColumn id="6" xr3:uid="{00000000-0010-0000-0200-000006000000}" name="Tot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89CD2-6B66-453B-9A5B-7E63BB6B07CD}">
  <dimension ref="B3:L73"/>
  <sheetViews>
    <sheetView zoomScale="73" zoomScaleNormal="73" workbookViewId="0">
      <selection activeCell="I76" sqref="I76"/>
    </sheetView>
  </sheetViews>
  <sheetFormatPr defaultRowHeight="15"/>
  <cols>
    <col min="2" max="2" width="25.7109375" customWidth="1"/>
  </cols>
  <sheetData>
    <row r="3" spans="2:12" ht="15.75" thickBot="1">
      <c r="B3" s="125"/>
      <c r="C3" s="125"/>
      <c r="D3" s="125"/>
      <c r="E3" s="125"/>
      <c r="F3" s="125"/>
      <c r="G3" s="125"/>
      <c r="H3" s="125"/>
      <c r="I3" s="125"/>
      <c r="J3" s="125"/>
      <c r="K3" s="125"/>
      <c r="L3" s="125"/>
    </row>
    <row r="4" spans="2:12" ht="15.75" thickBot="1">
      <c r="B4" s="358" t="s">
        <v>0</v>
      </c>
      <c r="C4" s="358"/>
      <c r="D4" s="358"/>
      <c r="E4" s="358"/>
      <c r="F4" s="343"/>
      <c r="G4" s="343"/>
      <c r="H4" s="343"/>
      <c r="I4" s="343"/>
      <c r="J4" s="343"/>
      <c r="K4" s="343"/>
      <c r="L4" s="125"/>
    </row>
    <row r="5" spans="2:12" ht="15.75" thickBot="1">
      <c r="B5" s="292" t="s">
        <v>1</v>
      </c>
      <c r="C5" s="293">
        <v>44224</v>
      </c>
      <c r="D5" s="293">
        <v>44225</v>
      </c>
      <c r="E5" s="345">
        <v>44228</v>
      </c>
      <c r="F5" s="344"/>
      <c r="G5" s="344"/>
      <c r="H5" s="344"/>
      <c r="I5" s="344"/>
      <c r="J5" s="344"/>
      <c r="K5" s="344"/>
      <c r="L5" s="125"/>
    </row>
    <row r="6" spans="2:12" ht="15.75" thickBot="1">
      <c r="B6" s="288" t="s">
        <v>2</v>
      </c>
      <c r="C6" s="286">
        <f>'Execution Plan'!N9</f>
        <v>13</v>
      </c>
      <c r="D6" s="286">
        <f>'Execution Plan'!O9</f>
        <v>13</v>
      </c>
      <c r="E6" s="286">
        <f>'Execution Plan'!P9</f>
        <v>13</v>
      </c>
      <c r="F6" s="300"/>
      <c r="G6" s="300"/>
      <c r="H6" s="300"/>
      <c r="I6" s="300"/>
      <c r="J6" s="300"/>
      <c r="K6" s="300"/>
      <c r="L6" s="125"/>
    </row>
    <row r="7" spans="2:12" ht="15.75" thickBot="1">
      <c r="B7" s="288" t="s">
        <v>3</v>
      </c>
      <c r="C7" s="290">
        <f>COUNTIFS('Test Case Dump'!U:U,"1/28/2021")</f>
        <v>13</v>
      </c>
      <c r="D7" s="295">
        <f>COUNTIFS('Test Case Dump'!U:U,"1/29/2021")</f>
        <v>0</v>
      </c>
      <c r="E7" s="288">
        <f>COUNTIFS('Test Case Dump'!U:U,"2/1/2021")</f>
        <v>0</v>
      </c>
      <c r="F7" s="300"/>
      <c r="G7" s="300"/>
      <c r="H7" s="300"/>
      <c r="I7" s="300"/>
      <c r="J7" s="300"/>
      <c r="K7" s="300"/>
      <c r="L7" s="125"/>
    </row>
    <row r="8" spans="2:12" ht="15.75" thickBot="1">
      <c r="B8" s="297" t="s">
        <v>4</v>
      </c>
      <c r="C8" s="305">
        <f t="shared" ref="C8:E8" si="0">IFERROR(MAX(0,(C6-C7)/C6),0)</f>
        <v>0</v>
      </c>
      <c r="D8" s="346">
        <f t="shared" si="0"/>
        <v>1</v>
      </c>
      <c r="E8" s="349">
        <f t="shared" si="0"/>
        <v>1</v>
      </c>
      <c r="F8" s="348"/>
      <c r="G8" s="348"/>
      <c r="H8" s="348"/>
      <c r="I8" s="348"/>
      <c r="J8" s="348"/>
      <c r="K8" s="348"/>
      <c r="L8" s="125"/>
    </row>
    <row r="9" spans="2:12" ht="15.75" thickBot="1">
      <c r="B9" s="303" t="s">
        <v>5</v>
      </c>
      <c r="C9" s="304">
        <f t="shared" ref="C9:E9" si="1">IFERROR(MAX(0,(C7-C6)/C6),0)</f>
        <v>0</v>
      </c>
      <c r="D9" s="347">
        <f t="shared" si="1"/>
        <v>0</v>
      </c>
      <c r="E9" s="350">
        <f t="shared" si="1"/>
        <v>0</v>
      </c>
      <c r="F9" s="348"/>
      <c r="G9" s="348"/>
      <c r="H9" s="348"/>
      <c r="I9" s="348"/>
      <c r="J9" s="348"/>
      <c r="K9" s="348"/>
      <c r="L9" s="125"/>
    </row>
    <row r="14" spans="2:12" ht="15.75" thickBot="1">
      <c r="B14" s="125"/>
      <c r="C14" s="125"/>
      <c r="D14" s="125"/>
      <c r="E14" s="125"/>
      <c r="F14" s="125"/>
      <c r="G14" s="125"/>
      <c r="H14" s="125"/>
      <c r="I14" s="125"/>
      <c r="J14" s="125"/>
      <c r="K14" s="125"/>
      <c r="L14" s="125"/>
    </row>
    <row r="15" spans="2:12" ht="15.75" thickBot="1">
      <c r="B15" s="355" t="s">
        <v>6</v>
      </c>
      <c r="C15" s="356"/>
      <c r="D15" s="356"/>
      <c r="E15" s="356"/>
      <c r="F15" s="357"/>
      <c r="G15" s="343"/>
      <c r="H15" s="343"/>
      <c r="I15" s="343"/>
      <c r="J15" s="343"/>
      <c r="K15" s="343"/>
      <c r="L15" s="343"/>
    </row>
    <row r="16" spans="2:12" ht="15.75" thickBot="1">
      <c r="B16" s="292" t="s">
        <v>1</v>
      </c>
      <c r="C16" s="293">
        <v>44224</v>
      </c>
      <c r="D16" s="293">
        <v>44225</v>
      </c>
      <c r="E16" s="293">
        <v>44228</v>
      </c>
      <c r="F16" s="294" t="s">
        <v>7</v>
      </c>
      <c r="G16" s="342"/>
      <c r="H16" s="342"/>
      <c r="I16" s="342"/>
      <c r="J16" s="342"/>
      <c r="K16" s="342"/>
      <c r="L16" s="342"/>
    </row>
    <row r="17" spans="2:12" ht="15.75" thickBot="1">
      <c r="B17" s="288" t="s">
        <v>8</v>
      </c>
      <c r="C17" s="286">
        <f>COUNTIFS('Defect Dump'!S:S,"1/28/2021")</f>
        <v>2</v>
      </c>
      <c r="D17" s="289">
        <f>COUNTIFS('Defect Dump'!S:S,"1/29/2021")</f>
        <v>0</v>
      </c>
      <c r="E17" s="289">
        <f>COUNTIFS('Defect Dump'!S:S,"2/1/2021")</f>
        <v>0</v>
      </c>
      <c r="F17" s="302">
        <f>SUM(C17:E17)</f>
        <v>2</v>
      </c>
      <c r="G17" s="125"/>
      <c r="H17" s="125"/>
      <c r="I17" s="125"/>
      <c r="J17" s="125"/>
      <c r="K17" s="125"/>
      <c r="L17" s="125"/>
    </row>
    <row r="18" spans="2:12" ht="15.75" thickBot="1">
      <c r="B18" s="296" t="s">
        <v>9</v>
      </c>
      <c r="C18" s="290">
        <f>COUNTIFS('Defect Dump'!W:W,"1/28/2021",'Defect Dump'!D:D,"Defect")</f>
        <v>1</v>
      </c>
      <c r="D18" s="39">
        <f>COUNTIFS('Defect Dump'!W:W,"1/29/2021",'Defect Dump'!D:D,"Defect")</f>
        <v>0</v>
      </c>
      <c r="E18" s="39">
        <f>COUNTIFS('Defect Dump'!W:W,"2/1/2021",'Defect Dump'!D:D,"Defect")</f>
        <v>0</v>
      </c>
      <c r="F18" s="302">
        <f>SUM(C18:E18)</f>
        <v>1</v>
      </c>
      <c r="G18" s="125"/>
      <c r="H18" s="125"/>
      <c r="I18" s="125"/>
      <c r="J18" s="125"/>
      <c r="K18" s="125"/>
      <c r="L18" s="125"/>
    </row>
    <row r="19" spans="2:12" ht="15.75" thickBot="1">
      <c r="B19" s="301" t="s">
        <v>10</v>
      </c>
      <c r="C19" s="290">
        <f>COUNTIFS('Defect Dump'!W:W,"1/28/2021",'Defect Dump'!D:D,"Clarification")</f>
        <v>0</v>
      </c>
      <c r="D19" s="39">
        <f>COUNTIFS('Defect Dump'!W:W,"1/28/2021",'Defect Dump'!D:D,"Clarification")</f>
        <v>0</v>
      </c>
      <c r="E19" s="39">
        <f>COUNTIFS('Defect Dump'!W:W,"2/1/2021",'Defect Dump'!D:D,"Clarification")</f>
        <v>0</v>
      </c>
      <c r="F19" s="302">
        <f>SUM(C19:E19)</f>
        <v>0</v>
      </c>
      <c r="G19" s="125"/>
      <c r="H19" s="125"/>
      <c r="I19" s="125"/>
      <c r="J19" s="125"/>
      <c r="K19" s="125"/>
      <c r="L19" s="125"/>
    </row>
    <row r="20" spans="2:12" ht="15.75" thickBot="1">
      <c r="B20" s="301" t="s">
        <v>11</v>
      </c>
      <c r="C20" s="290">
        <f>COUNTIFS('Defect Dump'!S:S,"1/28/2021",'Defect Dump'!M:M,"Deferred")</f>
        <v>0</v>
      </c>
      <c r="D20" s="39">
        <f>COUNTIFS('Defect Dump'!S:S,"1/28/2021",'Defect Dump'!M:M,"Deferred")</f>
        <v>0</v>
      </c>
      <c r="E20" s="39">
        <f>COUNTIFS('Defect Dump'!S:S,"2/1/2021",'Defect Dump'!M:M,"Deferred")</f>
        <v>0</v>
      </c>
      <c r="F20" s="288">
        <f>SUM(C20:E20)</f>
        <v>0</v>
      </c>
      <c r="G20" s="125"/>
      <c r="H20" s="125"/>
      <c r="I20" s="125"/>
      <c r="J20" s="125"/>
      <c r="K20" s="125"/>
      <c r="L20" s="125"/>
    </row>
    <row r="21" spans="2:12" ht="15.75" thickBot="1">
      <c r="B21" s="301" t="s">
        <v>12</v>
      </c>
      <c r="C21" s="290">
        <f>C17-C18--C20</f>
        <v>1</v>
      </c>
      <c r="D21" s="39">
        <f>D17-D18-D20</f>
        <v>0</v>
      </c>
      <c r="E21" s="39">
        <f>E17-E18-E20</f>
        <v>0</v>
      </c>
      <c r="F21" s="302">
        <f>SUM(C21:E21)</f>
        <v>1</v>
      </c>
      <c r="G21" s="125"/>
      <c r="H21" s="125"/>
      <c r="I21" s="125"/>
      <c r="J21" s="125"/>
      <c r="K21" s="125"/>
      <c r="L21" s="125"/>
    </row>
    <row r="22" spans="2:12" ht="15.75" thickBot="1">
      <c r="B22" s="306" t="s">
        <v>13</v>
      </c>
      <c r="C22" s="307">
        <f>IFERROR(((C18+C19+C20)/C17),0)</f>
        <v>0.5</v>
      </c>
      <c r="D22" s="308">
        <f>IFERROR(((D18+D19+D20)/(D17+C21)),0)</f>
        <v>0</v>
      </c>
      <c r="E22" s="308">
        <f>IFERROR(((E18+E19+E20)/(E17+D21)),0)</f>
        <v>0</v>
      </c>
      <c r="F22" s="309">
        <f>AVERAGE(C22:E22)</f>
        <v>0.16666666666666666</v>
      </c>
      <c r="G22" s="125"/>
      <c r="H22" s="125"/>
      <c r="I22" s="125"/>
      <c r="J22" s="125"/>
      <c r="K22" s="125"/>
      <c r="L22" s="125"/>
    </row>
    <row r="23" spans="2:12" ht="15.75" thickBot="1">
      <c r="B23" s="125"/>
      <c r="C23" s="125"/>
      <c r="D23" s="125"/>
      <c r="E23" s="125"/>
      <c r="F23" s="125"/>
      <c r="G23" s="125"/>
      <c r="H23" s="125"/>
      <c r="I23" s="125"/>
      <c r="J23" s="125"/>
      <c r="K23" s="125"/>
      <c r="L23" s="125"/>
    </row>
    <row r="24" spans="2:12" ht="15.75" thickBot="1">
      <c r="B24" s="292" t="s">
        <v>1</v>
      </c>
      <c r="C24" s="293">
        <v>44224</v>
      </c>
      <c r="D24" s="293">
        <v>44225</v>
      </c>
      <c r="E24" s="293">
        <v>44228</v>
      </c>
      <c r="F24" s="344"/>
      <c r="G24" s="125"/>
      <c r="H24" s="125"/>
      <c r="I24" s="125"/>
      <c r="J24" s="125"/>
      <c r="K24" s="125"/>
      <c r="L24" s="125"/>
    </row>
    <row r="25" spans="2:12" ht="15.75" thickBot="1">
      <c r="B25" s="288" t="s">
        <v>14</v>
      </c>
      <c r="C25" s="291">
        <f>C17</f>
        <v>2</v>
      </c>
      <c r="D25" s="287">
        <f>D17+C25</f>
        <v>2</v>
      </c>
      <c r="E25" s="287">
        <f t="shared" ref="E25" si="2">E17+D25</f>
        <v>2</v>
      </c>
      <c r="F25" s="342"/>
      <c r="G25" s="125"/>
      <c r="H25" s="125"/>
      <c r="I25" s="125"/>
      <c r="J25" s="125"/>
      <c r="K25" s="125"/>
      <c r="L25" s="125"/>
    </row>
    <row r="26" spans="2:12">
      <c r="B26" s="300"/>
      <c r="C26" s="125"/>
      <c r="D26" s="125"/>
      <c r="E26" s="125"/>
      <c r="F26" s="125"/>
      <c r="G26" s="125"/>
      <c r="H26" s="125"/>
      <c r="I26" s="125"/>
      <c r="J26" s="125"/>
      <c r="K26" s="125"/>
      <c r="L26" s="125"/>
    </row>
    <row r="68" spans="2:3" ht="15.75" thickBot="1">
      <c r="B68" s="125"/>
      <c r="C68" s="125"/>
    </row>
    <row r="69" spans="2:3" ht="15.75" thickBot="1">
      <c r="B69" s="353" t="s">
        <v>15</v>
      </c>
      <c r="C69" s="354"/>
    </row>
    <row r="70" spans="2:3" ht="15.75" thickBot="1">
      <c r="B70" s="274" t="s">
        <v>16</v>
      </c>
      <c r="C70" s="310" t="s">
        <v>17</v>
      </c>
    </row>
    <row r="71" spans="2:3" ht="15.75" thickBot="1">
      <c r="B71" s="7" t="s">
        <v>18</v>
      </c>
      <c r="C71" s="14">
        <f>COUNTIFS('Defect Dump'!F:F,B71)</f>
        <v>2</v>
      </c>
    </row>
    <row r="72" spans="2:3" ht="15.75" thickBot="1">
      <c r="B72" s="7" t="s">
        <v>19</v>
      </c>
      <c r="C72" s="14">
        <f>COUNTIFS('Defect Dump'!F:F,B72)</f>
        <v>0</v>
      </c>
    </row>
    <row r="73" spans="2:3" ht="15.75" thickBot="1">
      <c r="B73" s="7" t="s">
        <v>7</v>
      </c>
      <c r="C73" s="30">
        <f>SUM(C71:C72)</f>
        <v>2</v>
      </c>
    </row>
  </sheetData>
  <mergeCells count="3">
    <mergeCell ref="B69:C69"/>
    <mergeCell ref="B15:F15"/>
    <mergeCell ref="B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3"/>
  <sheetViews>
    <sheetView topLeftCell="A40" zoomScale="90" zoomScaleNormal="90" workbookViewId="0">
      <selection activeCell="A7" sqref="A7"/>
    </sheetView>
  </sheetViews>
  <sheetFormatPr defaultRowHeight="15"/>
  <cols>
    <col min="2" max="2" width="3.28515625" customWidth="1"/>
    <col min="3" max="3" width="21.85546875" bestFit="1" customWidth="1"/>
    <col min="4" max="4" width="17.7109375" customWidth="1"/>
    <col min="5" max="5" width="18.140625" customWidth="1"/>
    <col min="6" max="6" width="21.7109375" customWidth="1"/>
    <col min="7" max="7" width="18.140625" customWidth="1"/>
    <col min="8" max="8" width="19.7109375" customWidth="1"/>
    <col min="9" max="9" width="18.140625" customWidth="1"/>
    <col min="10" max="10" width="3.28515625" customWidth="1"/>
  </cols>
  <sheetData>
    <row r="1" spans="2:14" ht="15.75" thickBot="1">
      <c r="B1" s="125"/>
      <c r="C1" s="125"/>
      <c r="D1" s="125"/>
      <c r="E1" s="125"/>
      <c r="F1" s="125"/>
      <c r="G1" s="125"/>
      <c r="H1" s="125"/>
      <c r="I1" s="125"/>
      <c r="J1" s="125"/>
      <c r="K1" s="125"/>
      <c r="L1" s="125"/>
      <c r="M1" s="125"/>
      <c r="N1" s="125"/>
    </row>
    <row r="2" spans="2:14" ht="15.75" thickBot="1">
      <c r="B2" s="20"/>
      <c r="C2" s="21"/>
      <c r="D2" s="21"/>
      <c r="E2" s="21"/>
      <c r="F2" s="21"/>
      <c r="G2" s="21"/>
      <c r="H2" s="21"/>
      <c r="I2" s="21"/>
      <c r="J2" s="22"/>
      <c r="K2" s="125"/>
      <c r="L2" s="125"/>
      <c r="M2" s="125"/>
      <c r="N2" s="125"/>
    </row>
    <row r="3" spans="2:14" ht="21.75" thickBot="1">
      <c r="B3" s="23"/>
      <c r="C3" s="381" t="s">
        <v>20</v>
      </c>
      <c r="D3" s="382"/>
      <c r="E3" s="382"/>
      <c r="F3" s="382"/>
      <c r="G3" s="382"/>
      <c r="H3" s="382"/>
      <c r="I3" s="383"/>
      <c r="J3" s="24"/>
      <c r="K3" s="125"/>
      <c r="L3" s="125"/>
      <c r="M3" s="125"/>
      <c r="N3" s="125"/>
    </row>
    <row r="4" spans="2:14" ht="15.75" thickBot="1">
      <c r="B4" s="23"/>
      <c r="C4" s="2" t="s">
        <v>21</v>
      </c>
      <c r="D4" s="11" t="s">
        <v>22</v>
      </c>
      <c r="E4" s="12">
        <v>44224</v>
      </c>
      <c r="F4" s="384" t="s">
        <v>23</v>
      </c>
      <c r="G4" s="387" t="s">
        <v>24</v>
      </c>
      <c r="H4" s="11" t="s">
        <v>25</v>
      </c>
      <c r="I4" s="12">
        <v>44228</v>
      </c>
      <c r="J4" s="24"/>
      <c r="K4" s="125"/>
      <c r="L4" s="17"/>
      <c r="M4" s="17"/>
      <c r="N4" s="17"/>
    </row>
    <row r="5" spans="2:14" ht="15.75" thickBot="1">
      <c r="B5" s="23"/>
      <c r="C5" s="2" t="s">
        <v>26</v>
      </c>
      <c r="D5" s="11" t="s">
        <v>27</v>
      </c>
      <c r="E5" s="12">
        <v>44224</v>
      </c>
      <c r="F5" s="385"/>
      <c r="G5" s="388"/>
      <c r="H5" s="11" t="s">
        <v>28</v>
      </c>
      <c r="I5" s="129" t="s">
        <v>29</v>
      </c>
      <c r="J5" s="24"/>
      <c r="K5" s="125"/>
      <c r="L5" s="17"/>
      <c r="M5" s="17"/>
      <c r="N5" s="17"/>
    </row>
    <row r="6" spans="2:14" ht="15.75" thickBot="1">
      <c r="B6" s="23"/>
      <c r="C6" s="2" t="s">
        <v>30</v>
      </c>
      <c r="D6" s="11" t="s">
        <v>31</v>
      </c>
      <c r="E6" s="143">
        <f>NETWORKDAYS.INTL(E4,I4,1)</f>
        <v>3</v>
      </c>
      <c r="F6" s="385"/>
      <c r="G6" s="388"/>
      <c r="H6" s="11" t="s">
        <v>32</v>
      </c>
      <c r="I6" s="143">
        <f>NETWORKDAYS.INTL(E5,C7,1)</f>
        <v>1</v>
      </c>
      <c r="J6" s="24"/>
      <c r="K6" s="125"/>
      <c r="L6" s="17"/>
      <c r="M6" s="17"/>
      <c r="N6" s="17"/>
    </row>
    <row r="7" spans="2:14" ht="15.75" thickBot="1">
      <c r="B7" s="23"/>
      <c r="C7" s="318">
        <v>44224</v>
      </c>
      <c r="D7" s="319" t="s">
        <v>33</v>
      </c>
      <c r="E7" s="320">
        <f>E23</f>
        <v>0.33333333333333331</v>
      </c>
      <c r="F7" s="386"/>
      <c r="G7" s="389"/>
      <c r="H7" s="319" t="s">
        <v>34</v>
      </c>
      <c r="I7" s="320">
        <f>E24</f>
        <v>0.33333333333333331</v>
      </c>
      <c r="J7" s="24"/>
      <c r="K7" s="125"/>
      <c r="L7" s="125"/>
      <c r="M7" s="125"/>
      <c r="N7" s="17"/>
    </row>
    <row r="8" spans="2:14" ht="15" customHeight="1">
      <c r="B8" s="23"/>
      <c r="C8" s="390" t="s">
        <v>35</v>
      </c>
      <c r="D8" s="391"/>
      <c r="E8" s="391"/>
      <c r="F8" s="391"/>
      <c r="G8" s="391"/>
      <c r="H8" s="391"/>
      <c r="I8" s="392"/>
      <c r="J8" s="24"/>
      <c r="K8" s="125"/>
      <c r="L8" s="125"/>
      <c r="M8" s="125"/>
      <c r="N8" s="125"/>
    </row>
    <row r="9" spans="2:14">
      <c r="B9" s="23"/>
      <c r="C9" s="390"/>
      <c r="D9" s="391"/>
      <c r="E9" s="391"/>
      <c r="F9" s="391"/>
      <c r="G9" s="391"/>
      <c r="H9" s="391"/>
      <c r="I9" s="392"/>
      <c r="J9" s="24"/>
      <c r="K9" s="125"/>
      <c r="L9" s="125"/>
      <c r="M9" s="125"/>
      <c r="N9" s="125"/>
    </row>
    <row r="10" spans="2:14" ht="15.75" thickBot="1">
      <c r="B10" s="23"/>
      <c r="C10" s="393"/>
      <c r="D10" s="394"/>
      <c r="E10" s="394"/>
      <c r="F10" s="394"/>
      <c r="G10" s="394"/>
      <c r="H10" s="394"/>
      <c r="I10" s="395"/>
      <c r="J10" s="24"/>
      <c r="K10" s="125"/>
      <c r="L10" s="125"/>
      <c r="M10" s="125"/>
      <c r="N10" s="125"/>
    </row>
    <row r="11" spans="2:14" ht="15.75" thickBot="1">
      <c r="B11" s="23"/>
      <c r="C11" s="10"/>
      <c r="D11" s="10"/>
      <c r="E11" s="10"/>
      <c r="F11" s="10"/>
      <c r="G11" s="10"/>
      <c r="H11" s="10"/>
      <c r="I11" s="10"/>
      <c r="J11" s="24"/>
      <c r="K11" s="125"/>
      <c r="L11" s="125"/>
      <c r="M11" s="125"/>
      <c r="N11" s="125"/>
    </row>
    <row r="12" spans="2:14" ht="15" customHeight="1" thickBot="1">
      <c r="B12" s="23"/>
      <c r="C12" s="396" t="s">
        <v>36</v>
      </c>
      <c r="D12" s="397"/>
      <c r="E12" s="397"/>
      <c r="F12" s="397"/>
      <c r="G12" s="397"/>
      <c r="H12" s="397"/>
      <c r="I12" s="398"/>
      <c r="J12" s="24"/>
      <c r="K12" s="125"/>
      <c r="L12" s="125"/>
      <c r="M12" s="125"/>
      <c r="N12" s="125"/>
    </row>
    <row r="13" spans="2:14" ht="15.75" customHeight="1" thickBot="1">
      <c r="B13" s="23"/>
      <c r="C13" s="9" t="s">
        <v>37</v>
      </c>
      <c r="D13" s="31" t="s">
        <v>38</v>
      </c>
      <c r="E13" s="3" t="s">
        <v>39</v>
      </c>
      <c r="F13" s="3" t="s">
        <v>40</v>
      </c>
      <c r="G13" s="3" t="s">
        <v>41</v>
      </c>
      <c r="H13" s="3" t="s">
        <v>42</v>
      </c>
      <c r="I13" s="3" t="s">
        <v>7</v>
      </c>
      <c r="J13" s="24"/>
      <c r="K13" s="125"/>
      <c r="L13" s="125"/>
      <c r="M13" s="125"/>
      <c r="N13" s="125"/>
    </row>
    <row r="14" spans="2:14" ht="15.75" thickBot="1">
      <c r="B14" s="23"/>
      <c r="C14" s="9" t="s">
        <v>43</v>
      </c>
      <c r="D14" s="32">
        <f>'Execution Summary'!D15</f>
        <v>12</v>
      </c>
      <c r="E14" s="4">
        <f>'Execution Summary'!D16</f>
        <v>1</v>
      </c>
      <c r="F14" s="4">
        <f>'Execution Summary'!D17</f>
        <v>0</v>
      </c>
      <c r="G14" s="4">
        <f>'Execution Summary'!D13</f>
        <v>0</v>
      </c>
      <c r="H14" s="4">
        <f>'Execution Summary'!D9</f>
        <v>0</v>
      </c>
      <c r="I14" s="4">
        <f>SUM(D14:H14)</f>
        <v>13</v>
      </c>
      <c r="J14" s="24"/>
      <c r="K14" s="125"/>
      <c r="L14" s="125"/>
      <c r="M14" s="125"/>
      <c r="N14" s="125"/>
    </row>
    <row r="15" spans="2:14" ht="15.75" thickBot="1">
      <c r="B15" s="23"/>
      <c r="C15" s="9" t="s">
        <v>44</v>
      </c>
      <c r="D15" s="32">
        <f>'Execution Summary'!C15</f>
        <v>12</v>
      </c>
      <c r="E15" s="32">
        <f>'Execution Summary'!C16</f>
        <v>1</v>
      </c>
      <c r="F15" s="32">
        <f>'Execution Summary'!C17</f>
        <v>0</v>
      </c>
      <c r="G15" s="32">
        <f>'Execution Summary'!C13</f>
        <v>0</v>
      </c>
      <c r="H15" s="32">
        <f>'Execution Summary'!C9</f>
        <v>0</v>
      </c>
      <c r="I15" s="4">
        <f>SUM(D15:H15)</f>
        <v>13</v>
      </c>
      <c r="J15" s="24"/>
      <c r="K15" s="125"/>
      <c r="L15" s="125"/>
      <c r="M15" s="125"/>
      <c r="N15" s="125"/>
    </row>
    <row r="16" spans="2:14" ht="15.75" thickBot="1">
      <c r="B16" s="23"/>
      <c r="C16" s="399" t="s">
        <v>36</v>
      </c>
      <c r="D16" s="400"/>
      <c r="E16" s="401"/>
      <c r="F16" s="399" t="s">
        <v>45</v>
      </c>
      <c r="G16" s="400"/>
      <c r="H16" s="400"/>
      <c r="I16" s="401"/>
      <c r="J16" s="24"/>
      <c r="K16" s="125"/>
      <c r="L16" s="125"/>
      <c r="M16" s="125"/>
      <c r="N16" s="125"/>
    </row>
    <row r="17" spans="2:10" ht="15.75" thickBot="1">
      <c r="B17" s="23"/>
      <c r="C17" s="402" t="s">
        <v>46</v>
      </c>
      <c r="D17" s="403"/>
      <c r="E17" s="404"/>
      <c r="F17" s="405" t="s">
        <v>47</v>
      </c>
      <c r="G17" s="368"/>
      <c r="H17" s="368"/>
      <c r="I17" s="369"/>
      <c r="J17" s="24"/>
    </row>
    <row r="18" spans="2:10" ht="15" customHeight="1" thickBot="1">
      <c r="B18" s="23"/>
      <c r="C18" s="323" t="s">
        <v>48</v>
      </c>
      <c r="D18" s="322">
        <f>COUNTA('Test Case Dump'!A:A)-1</f>
        <v>39</v>
      </c>
      <c r="E18" s="52">
        <v>1</v>
      </c>
      <c r="F18" s="406" t="s">
        <v>49</v>
      </c>
      <c r="G18" s="407"/>
      <c r="H18" s="408">
        <f>I20-I19</f>
        <v>2</v>
      </c>
      <c r="I18" s="409"/>
      <c r="J18" s="24"/>
    </row>
    <row r="19" spans="2:10" ht="15.75" thickBot="1">
      <c r="B19" s="23"/>
      <c r="C19" s="7" t="s">
        <v>50</v>
      </c>
      <c r="D19" s="4">
        <f>'Execution Summary'!C11</f>
        <v>0</v>
      </c>
      <c r="E19" s="27">
        <f>IFERROR(D19/D18,0)</f>
        <v>0</v>
      </c>
      <c r="F19" s="5" t="s">
        <v>51</v>
      </c>
      <c r="G19" s="6">
        <f>H18-G20</f>
        <v>1</v>
      </c>
      <c r="H19" s="5" t="s">
        <v>50</v>
      </c>
      <c r="I19" s="6">
        <f>COUNTIF('Defect Dump'!M:M,"Deferred")</f>
        <v>0</v>
      </c>
      <c r="J19" s="24"/>
    </row>
    <row r="20" spans="2:10" ht="15.75" thickBot="1">
      <c r="B20" s="23"/>
      <c r="C20" s="7" t="s">
        <v>52</v>
      </c>
      <c r="D20" s="4">
        <f>'Execution Summary'!C10</f>
        <v>0</v>
      </c>
      <c r="E20" s="27">
        <f>IFERROR(D20/D18,0)</f>
        <v>0</v>
      </c>
      <c r="F20" s="5" t="s">
        <v>53</v>
      </c>
      <c r="G20" s="6">
        <f>COUNTIFS('Defect Dump'!M:M,"Closed",'Defect Dump'!D:D,{"Defect"})</f>
        <v>1</v>
      </c>
      <c r="H20" s="5" t="s">
        <v>54</v>
      </c>
      <c r="I20" s="6">
        <f>COUNTIFS('Defect Dump'!D:D,"Defect")</f>
        <v>2</v>
      </c>
      <c r="J20" s="24"/>
    </row>
    <row r="21" spans="2:10" ht="15.75" thickBot="1">
      <c r="B21" s="23"/>
      <c r="C21" s="7" t="s">
        <v>55</v>
      </c>
      <c r="D21" s="4">
        <f>D18-D19-D20</f>
        <v>39</v>
      </c>
      <c r="E21" s="27">
        <f>IFERROR(D21/D18,0)</f>
        <v>1</v>
      </c>
      <c r="F21" s="367" t="s">
        <v>56</v>
      </c>
      <c r="G21" s="368"/>
      <c r="H21" s="368"/>
      <c r="I21" s="369"/>
      <c r="J21" s="24"/>
    </row>
    <row r="22" spans="2:10" ht="15.75" thickBot="1">
      <c r="B22" s="23"/>
      <c r="C22" s="364" t="s">
        <v>57</v>
      </c>
      <c r="D22" s="365"/>
      <c r="E22" s="366"/>
      <c r="F22" s="8" t="s">
        <v>58</v>
      </c>
      <c r="G22" s="8" t="s">
        <v>59</v>
      </c>
      <c r="H22" s="8" t="s">
        <v>60</v>
      </c>
      <c r="I22" s="8" t="s">
        <v>61</v>
      </c>
      <c r="J22" s="24"/>
    </row>
    <row r="23" spans="2:10" ht="15.75" thickBot="1">
      <c r="B23" s="23"/>
      <c r="C23" s="274" t="s">
        <v>62</v>
      </c>
      <c r="D23" s="322" cm="1">
        <f t="array" ref="D23">SUMPRODUCT(('Execution Plan'!N4:N4&lt;=C7)*('Execution Plan'!N9:N9))</f>
        <v>13</v>
      </c>
      <c r="E23" s="27">
        <f>IFERROR(D23/D21,0)</f>
        <v>0.33333333333333331</v>
      </c>
      <c r="F23" s="5" t="s">
        <v>63</v>
      </c>
      <c r="G23" s="4" cm="1">
        <f t="array" ref="G23">SUM(COUNTIFS('Defect Dump'!N:N,"Showstopper",'Defect Dump'!M:M,{"Assign to BSI Dev","In-Progress BSI Dev","Assign to COFINS Dev","In-Progress CONFINS Dev","SIT Reopen","UAT Reopen"}))</f>
        <v>0</v>
      </c>
      <c r="H23" s="4">
        <f>SUM(COUNTIFS('Defect Dump'!N:N,"Showstopper",'Defect Dump'!M:M,{"New","Resend","Duplicate","SIT Ready"}))</f>
        <v>0</v>
      </c>
      <c r="I23" s="4">
        <f>SUM(COUNTIFS('Defect Dump'!N:N,"Showstopper",'Defect Dump'!D:D,{"Clarification"}))</f>
        <v>0</v>
      </c>
      <c r="J23" s="24"/>
    </row>
    <row r="24" spans="2:10" ht="15.75" thickBot="1">
      <c r="B24" s="23"/>
      <c r="C24" s="7" t="s">
        <v>3</v>
      </c>
      <c r="D24" s="126">
        <f>D30</f>
        <v>13</v>
      </c>
      <c r="E24" s="27">
        <f>IFERROR(D24/D21,0)</f>
        <v>0.33333333333333331</v>
      </c>
      <c r="F24" s="5" t="s">
        <v>64</v>
      </c>
      <c r="G24" s="4" cm="1">
        <f t="array" ref="G24">SUM(COUNTIFS('Defect Dump'!N:N,"High",'Defect Dump'!M:M,{"Assign to BSI Dev","In-Progress BSI Dev","Assign to COFINS Dev","In-Progress CONFINS Dev","SIT Reopen","UAT Reopen"}))</f>
        <v>1</v>
      </c>
      <c r="H24" s="4">
        <f>SUM(COUNTIFS('Defect Dump'!N:N,"High",'Defect Dump'!M:M,{"New","Resend","Duplicate","SIT Ready"}))</f>
        <v>0</v>
      </c>
      <c r="I24" s="4">
        <f>SUM(COUNTIFS('Defect Dump'!N:N,"High",'Defect Dump'!D:D,{"Clarification"}))</f>
        <v>0</v>
      </c>
      <c r="J24" s="24"/>
    </row>
    <row r="25" spans="2:10" ht="15.75" thickBot="1">
      <c r="B25" s="23"/>
      <c r="C25" s="7" t="s">
        <v>65</v>
      </c>
      <c r="D25" s="126">
        <f>D24-D23</f>
        <v>0</v>
      </c>
      <c r="E25" s="27">
        <f>IFERROR(E24-E23,0)</f>
        <v>0</v>
      </c>
      <c r="F25" s="5" t="s">
        <v>66</v>
      </c>
      <c r="G25" s="4" cm="1">
        <f t="array" ref="G25">SUM(COUNTIFS('Defect Dump'!N:N,"Medium",'Defect Dump'!M:M,{"Assign to BSI Dev","In-Progress BSI Dev","Assign to COFINS Dev","In-Progress CONFINS Dev","SIT Reopen","UAT Reopen"}))</f>
        <v>0</v>
      </c>
      <c r="H25" s="4">
        <f>SUM(COUNTIFS('Defect Dump'!N:N,"Medium",'Defect Dump'!M:M,{"New","Resend","Duplicate","SIT Ready"}))</f>
        <v>0</v>
      </c>
      <c r="I25" s="4">
        <f>SUM(COUNTIFS('Defect Dump'!N:N,"Medium",'Defect Dump'!D:D,{"Clarification"}))</f>
        <v>0</v>
      </c>
      <c r="J25" s="24"/>
    </row>
    <row r="26" spans="2:10" ht="15.75" thickBot="1">
      <c r="B26" s="23"/>
      <c r="C26" s="364" t="s">
        <v>67</v>
      </c>
      <c r="D26" s="365"/>
      <c r="E26" s="366"/>
      <c r="F26" s="5" t="s">
        <v>68</v>
      </c>
      <c r="G26" s="4" cm="1">
        <f t="array" ref="G26">SUM(COUNTIFS('Defect Dump'!N:N,"Low",'Defect Dump'!M:M,{"Assign to BSI Dev","In-Progress BSI Dev","Assign to COFINS Dev","In-Progress CONFINS Dev","SIT Reopen","UAT Reopen"}))</f>
        <v>0</v>
      </c>
      <c r="H26" s="4">
        <f>SUM(COUNTIFS('Defect Dump'!N:N,"Low",'Defect Dump'!M:M,{"New","Resend","Duplicate","SIT Ready"}))</f>
        <v>0</v>
      </c>
      <c r="I26" s="4">
        <f>SUM(COUNTIFS('Defect Dump'!N:N,"Low",'Defect Dump'!D:D,{"Clarification"}))</f>
        <v>0</v>
      </c>
      <c r="J26" s="24"/>
    </row>
    <row r="27" spans="2:10" ht="15.75" thickBot="1">
      <c r="B27" s="23"/>
      <c r="C27" s="274" t="s">
        <v>69</v>
      </c>
      <c r="D27" s="322">
        <f>'Execution Summary'!C15</f>
        <v>12</v>
      </c>
      <c r="E27" s="27">
        <f>IFERROR(D27/D30,0)</f>
        <v>0.92307692307692313</v>
      </c>
      <c r="F27" s="5" t="s">
        <v>7</v>
      </c>
      <c r="G27" s="16">
        <f>SUM(G23:G26)</f>
        <v>1</v>
      </c>
      <c r="H27" s="16">
        <f>SUM(H23:H26)</f>
        <v>0</v>
      </c>
      <c r="I27" s="16">
        <f>SUM(I23:I26)</f>
        <v>0</v>
      </c>
      <c r="J27" s="24"/>
    </row>
    <row r="28" spans="2:10" ht="15.75" thickBot="1">
      <c r="B28" s="23"/>
      <c r="C28" s="7" t="s">
        <v>70</v>
      </c>
      <c r="D28" s="126">
        <f>'Execution Summary'!C16</f>
        <v>1</v>
      </c>
      <c r="E28" s="27">
        <f>IFERROR(D28/D30,0)</f>
        <v>7.6923076923076927E-2</v>
      </c>
      <c r="F28" s="367" t="s">
        <v>71</v>
      </c>
      <c r="G28" s="368"/>
      <c r="H28" s="368"/>
      <c r="I28" s="369"/>
      <c r="J28" s="24"/>
    </row>
    <row r="29" spans="2:10" ht="15.75" thickBot="1">
      <c r="B29" s="23"/>
      <c r="C29" s="29" t="s">
        <v>72</v>
      </c>
      <c r="D29" s="126">
        <f>'Execution Summary'!C17</f>
        <v>0</v>
      </c>
      <c r="E29" s="27">
        <f>IFERROR(D29/D30,0)</f>
        <v>0</v>
      </c>
      <c r="F29" s="13" t="s">
        <v>58</v>
      </c>
      <c r="G29" s="13" t="s">
        <v>73</v>
      </c>
      <c r="H29" s="13" t="s">
        <v>74</v>
      </c>
      <c r="I29" s="13" t="s">
        <v>7</v>
      </c>
      <c r="J29" s="24"/>
    </row>
    <row r="30" spans="2:10" ht="15.75" thickBot="1">
      <c r="B30" s="23"/>
      <c r="C30" s="5" t="s">
        <v>75</v>
      </c>
      <c r="D30" s="28">
        <f>SUM(D27:D29)</f>
        <v>13</v>
      </c>
      <c r="E30" s="27">
        <f>IFERROR(D30/D21,0)</f>
        <v>0.33333333333333331</v>
      </c>
      <c r="F30" s="5" t="s">
        <v>63</v>
      </c>
      <c r="G30" s="4">
        <f>SUM(G23:H23)</f>
        <v>0</v>
      </c>
      <c r="H30" s="4">
        <f>SUM(COUNTIFS('Defect Dump'!N:N,"Showstopper",'Defect Dump'!M:M,{"Closed"},'Defect Dump'!D:D,{"Defect"}))</f>
        <v>0</v>
      </c>
      <c r="I30" s="4">
        <f>SUM(G30:H30)</f>
        <v>0</v>
      </c>
      <c r="J30" s="24"/>
    </row>
    <row r="31" spans="2:10" ht="15.75" thickBot="1">
      <c r="B31" s="23"/>
      <c r="C31" s="5" t="s">
        <v>41</v>
      </c>
      <c r="D31" s="126">
        <f>'Execution Summary'!C13</f>
        <v>0</v>
      </c>
      <c r="E31" s="27">
        <f>IFERROR(D31/D21,0)</f>
        <v>0</v>
      </c>
      <c r="F31" s="5" t="s">
        <v>64</v>
      </c>
      <c r="G31" s="4">
        <f>SUM(G24:H24)</f>
        <v>1</v>
      </c>
      <c r="H31" s="4">
        <f>SUM(COUNTIFS('Defect Dump'!N:N,"High",'Defect Dump'!M:M,{"Closed"},'Defect Dump'!D:D,{"Defect"}))</f>
        <v>1</v>
      </c>
      <c r="I31" s="4">
        <f>SUM(G31:H31)</f>
        <v>2</v>
      </c>
      <c r="J31" s="24"/>
    </row>
    <row r="32" spans="2:10" ht="15.75" thickBot="1">
      <c r="B32" s="23"/>
      <c r="C32" s="5" t="s">
        <v>76</v>
      </c>
      <c r="D32" s="126">
        <f>'Execution Summary'!C11</f>
        <v>0</v>
      </c>
      <c r="E32" s="27">
        <f>IFERROR(D32/D18,0)</f>
        <v>0</v>
      </c>
      <c r="F32" s="5" t="s">
        <v>66</v>
      </c>
      <c r="G32" s="4">
        <f>SUM(G25:H25)</f>
        <v>0</v>
      </c>
      <c r="H32" s="4">
        <f>SUM(COUNTIFS('Defect Dump'!N:N,"Medium",'Defect Dump'!M:M,{"Closed"},'Defect Dump'!D:D,{"Defect"}))</f>
        <v>0</v>
      </c>
      <c r="I32" s="4">
        <f>SUM(G32:H32)</f>
        <v>0</v>
      </c>
      <c r="J32" s="24"/>
    </row>
    <row r="33" spans="2:10" ht="15.75" thickBot="1">
      <c r="B33" s="23"/>
      <c r="C33" s="5" t="s">
        <v>77</v>
      </c>
      <c r="D33" s="126">
        <f>'Execution Summary'!C10</f>
        <v>0</v>
      </c>
      <c r="E33" s="27">
        <f>IFERROR(D33/D18,0)</f>
        <v>0</v>
      </c>
      <c r="F33" s="5" t="s">
        <v>68</v>
      </c>
      <c r="G33" s="4">
        <f>SUM(G26:H26)</f>
        <v>0</v>
      </c>
      <c r="H33" s="4">
        <f>SUM(COUNTIFS('Defect Dump'!N:N,"Low",'Defect Dump'!M:M,{"Closed"},'Defect Dump'!D:D,{"Defect"}))</f>
        <v>0</v>
      </c>
      <c r="I33" s="4">
        <f>SUM(G33:H33)</f>
        <v>0</v>
      </c>
      <c r="J33" s="24"/>
    </row>
    <row r="34" spans="2:10" ht="15.75" thickBot="1">
      <c r="B34" s="23"/>
      <c r="C34" s="5" t="s">
        <v>78</v>
      </c>
      <c r="D34" s="126">
        <f>D18-D30-D31-D32-D33</f>
        <v>26</v>
      </c>
      <c r="E34" s="27">
        <f>IFERROR(D34/D21,0)</f>
        <v>0.66666666666666663</v>
      </c>
      <c r="F34" s="18" t="s">
        <v>7</v>
      </c>
      <c r="G34" s="19">
        <f>SUM(G30:G33)</f>
        <v>1</v>
      </c>
      <c r="H34" s="19">
        <f>SUM(H30:H33)</f>
        <v>1</v>
      </c>
      <c r="I34" s="19">
        <f>SUM(I30:I33)</f>
        <v>2</v>
      </c>
      <c r="J34" s="24"/>
    </row>
    <row r="35" spans="2:10" ht="15.75" thickBot="1">
      <c r="B35" s="23"/>
      <c r="C35" s="10"/>
      <c r="D35" s="10"/>
      <c r="E35" s="10"/>
      <c r="F35" s="10"/>
      <c r="G35" s="10"/>
      <c r="H35" s="10"/>
      <c r="I35" s="10"/>
      <c r="J35" s="24"/>
    </row>
    <row r="36" spans="2:10" ht="15.75" thickBot="1">
      <c r="B36" s="23"/>
      <c r="C36" s="10"/>
      <c r="D36" s="10"/>
      <c r="E36" s="10"/>
      <c r="F36" s="10"/>
      <c r="G36" s="10"/>
      <c r="H36" s="10"/>
      <c r="I36" s="10"/>
      <c r="J36" s="24"/>
    </row>
    <row r="37" spans="2:10" ht="15.75" thickBot="1">
      <c r="B37" s="23"/>
      <c r="C37" s="361" t="s">
        <v>79</v>
      </c>
      <c r="D37" s="362"/>
      <c r="E37" s="362"/>
      <c r="F37" s="362"/>
      <c r="G37" s="362"/>
      <c r="H37" s="362"/>
      <c r="I37" s="363"/>
      <c r="J37" s="24"/>
    </row>
    <row r="38" spans="2:10" ht="15.75" thickBot="1">
      <c r="B38" s="23"/>
      <c r="C38" s="7" t="s">
        <v>80</v>
      </c>
      <c r="D38" s="3" t="s">
        <v>38</v>
      </c>
      <c r="E38" s="3" t="s">
        <v>39</v>
      </c>
      <c r="F38" s="3" t="s">
        <v>40</v>
      </c>
      <c r="G38" s="3" t="s">
        <v>41</v>
      </c>
      <c r="H38" s="3" t="s">
        <v>42</v>
      </c>
      <c r="I38" s="3" t="s">
        <v>7</v>
      </c>
      <c r="J38" s="24"/>
    </row>
    <row r="39" spans="2:10" ht="15.75" thickBot="1">
      <c r="B39" s="23"/>
      <c r="C39" s="7" t="s">
        <v>81</v>
      </c>
      <c r="D39" s="14">
        <f>COUNTIFS('Test Case Dump'!Q:Q,"Pass",'Test Case Dump'!D:D,C39)</f>
        <v>0</v>
      </c>
      <c r="E39" s="14">
        <f>COUNTIFS('Test Case Dump'!Q:Q,"Fail",'Test Case Dump'!D:D,C39)</f>
        <v>0</v>
      </c>
      <c r="F39" s="14">
        <f>COUNTIFS('Test Case Dump'!Q:Q,"CE-Bug",'Test Case Dump'!D:D,C39)</f>
        <v>0</v>
      </c>
      <c r="G39" s="14">
        <f>COUNTIFS('Test Case Dump'!Q:Q,"CE-PR",'Test Case Dump'!D:D,C39)</f>
        <v>0</v>
      </c>
      <c r="H39" s="14">
        <f>COUNTIFS('Test Case Dump'!Q:Q,"CE-FR",'Test Case Dump'!D:D,C39)+COUNTIFS('Test Case Dump'!Q:Q,"CE-NA",'Test Case Dump'!D:D,C39)</f>
        <v>0</v>
      </c>
      <c r="I39" s="14">
        <f t="shared" ref="I39:I52" si="0">SUM(D39:H39)</f>
        <v>0</v>
      </c>
      <c r="J39" s="24"/>
    </row>
    <row r="40" spans="2:10" ht="15.75" thickBot="1">
      <c r="B40" s="23"/>
      <c r="C40" s="7" t="s">
        <v>82</v>
      </c>
      <c r="D40" s="14">
        <f>COUNTIFS('Test Case Dump'!Q:Q,"Pass",'Test Case Dump'!D:D,C40)</f>
        <v>0</v>
      </c>
      <c r="E40" s="14">
        <f>COUNTIFS('Test Case Dump'!Q:Q,"Fail",'Test Case Dump'!D:D,C40)</f>
        <v>0</v>
      </c>
      <c r="F40" s="14">
        <f>COUNTIFS('Test Case Dump'!Q:Q,"CE-Bug",'Test Case Dump'!D:D,C40)</f>
        <v>0</v>
      </c>
      <c r="G40" s="14">
        <f>COUNTIFS('Test Case Dump'!Q:Q,"CE-PR",'Test Case Dump'!D:D,C40)</f>
        <v>0</v>
      </c>
      <c r="H40" s="14">
        <f>COUNTIFS('Test Case Dump'!Q:Q,"CE-FR",'Test Case Dump'!D:D,C40)+COUNTIFS('Test Case Dump'!Q:Q,"CE-NA",'Test Case Dump'!D:D,C40)</f>
        <v>0</v>
      </c>
      <c r="I40" s="14">
        <f t="shared" si="0"/>
        <v>0</v>
      </c>
      <c r="J40" s="24"/>
    </row>
    <row r="41" spans="2:10" ht="15.75" thickBot="1">
      <c r="B41" s="23"/>
      <c r="C41" s="7" t="s">
        <v>83</v>
      </c>
      <c r="D41" s="14">
        <f>COUNTIFS('Test Case Dump'!Q:Q,"Pass",'Test Case Dump'!D:D,C41)</f>
        <v>0</v>
      </c>
      <c r="E41" s="14">
        <f>COUNTIFS('Test Case Dump'!Q:Q,"Fail",'Test Case Dump'!D:D,C41)</f>
        <v>0</v>
      </c>
      <c r="F41" s="14">
        <f>COUNTIFS('Test Case Dump'!Q:Q,"CE-Bug",'Test Case Dump'!D:D,C41)</f>
        <v>0</v>
      </c>
      <c r="G41" s="14">
        <f>COUNTIFS('Test Case Dump'!Q:Q,"CE-PR",'Test Case Dump'!D:D,C41)</f>
        <v>0</v>
      </c>
      <c r="H41" s="14">
        <f>COUNTIFS('Test Case Dump'!Q:Q,"CE-FR",'Test Case Dump'!D:D,C41)+COUNTIFS('Test Case Dump'!Q:Q,"CE-NA",'Test Case Dump'!D:D,C41)</f>
        <v>0</v>
      </c>
      <c r="I41" s="14">
        <f t="shared" si="0"/>
        <v>0</v>
      </c>
      <c r="J41" s="24"/>
    </row>
    <row r="42" spans="2:10" ht="15.75" thickBot="1">
      <c r="B42" s="23"/>
      <c r="C42" s="7" t="s">
        <v>84</v>
      </c>
      <c r="D42" s="14">
        <f>COUNTIFS('Test Case Dump'!Q:Q,"Pass",'Test Case Dump'!D:D,C42)</f>
        <v>0</v>
      </c>
      <c r="E42" s="14">
        <f>COUNTIFS('Test Case Dump'!Q:Q,"Fail",'Test Case Dump'!D:D,C42)</f>
        <v>0</v>
      </c>
      <c r="F42" s="14">
        <f>COUNTIFS('Test Case Dump'!Q:Q,"CE-Bug",'Test Case Dump'!D:D,C42)</f>
        <v>0</v>
      </c>
      <c r="G42" s="14">
        <f>COUNTIFS('Test Case Dump'!Q:Q,"CE-PR",'Test Case Dump'!D:D,C42)</f>
        <v>0</v>
      </c>
      <c r="H42" s="14">
        <f>COUNTIFS('Test Case Dump'!Q:Q,"CE-FR",'Test Case Dump'!D:D,C42)+COUNTIFS('Test Case Dump'!Q:Q,"CE-NA",'Test Case Dump'!D:D,C42)</f>
        <v>0</v>
      </c>
      <c r="I42" s="14">
        <f t="shared" si="0"/>
        <v>0</v>
      </c>
      <c r="J42" s="24"/>
    </row>
    <row r="43" spans="2:10" s="125" customFormat="1" ht="15.75" thickBot="1">
      <c r="B43" s="23"/>
      <c r="C43" s="7" t="s">
        <v>85</v>
      </c>
      <c r="D43" s="14">
        <f>COUNTIFS('Test Case Dump'!Q:Q,"Pass",'Test Case Dump'!D:D,C43)</f>
        <v>0</v>
      </c>
      <c r="E43" s="14">
        <f>COUNTIFS('Test Case Dump'!Q:Q,"Fail",'Test Case Dump'!D:D,C43)</f>
        <v>0</v>
      </c>
      <c r="F43" s="14">
        <f>COUNTIFS('Test Case Dump'!Q:Q,"CE-Bug",'Test Case Dump'!D:D,C43)</f>
        <v>0</v>
      </c>
      <c r="G43" s="14">
        <f>COUNTIFS('Test Case Dump'!Q:Q,"CE-PR",'Test Case Dump'!D:D,C43)</f>
        <v>0</v>
      </c>
      <c r="H43" s="14">
        <f>COUNTIFS('Test Case Dump'!Q:Q,"CE-FR",'Test Case Dump'!D:D,C43)+COUNTIFS('Test Case Dump'!Q:Q,"CE-NA",'Test Case Dump'!D:D,C43)</f>
        <v>0</v>
      </c>
      <c r="I43" s="14">
        <f t="shared" si="0"/>
        <v>0</v>
      </c>
      <c r="J43" s="24"/>
    </row>
    <row r="44" spans="2:10" s="125" customFormat="1" ht="15.75" thickBot="1">
      <c r="B44" s="23"/>
      <c r="C44" s="7" t="s">
        <v>86</v>
      </c>
      <c r="D44" s="14">
        <f>COUNTIFS('Test Case Dump'!Q:Q,"Pass",'Test Case Dump'!D:D,C44)</f>
        <v>0</v>
      </c>
      <c r="E44" s="14">
        <f>COUNTIFS('Test Case Dump'!Q:Q,"Fail",'Test Case Dump'!D:D,C44)</f>
        <v>0</v>
      </c>
      <c r="F44" s="14">
        <f>COUNTIFS('Test Case Dump'!Q:Q,"CE-Bug",'Test Case Dump'!D:D,C44)</f>
        <v>0</v>
      </c>
      <c r="G44" s="14">
        <f>COUNTIFS('Test Case Dump'!Q:Q,"CE-PR",'Test Case Dump'!D:D,C44)</f>
        <v>0</v>
      </c>
      <c r="H44" s="14">
        <f>COUNTIFS('Test Case Dump'!Q:Q,"CE-FR",'Test Case Dump'!D:D,C44)+COUNTIFS('Test Case Dump'!Q:Q,"CE-NA",'Test Case Dump'!D:D,C44)</f>
        <v>0</v>
      </c>
      <c r="I44" s="14">
        <f t="shared" si="0"/>
        <v>0</v>
      </c>
      <c r="J44" s="24"/>
    </row>
    <row r="45" spans="2:10" s="125" customFormat="1" ht="15.75" thickBot="1">
      <c r="B45" s="23"/>
      <c r="C45" s="7" t="s">
        <v>87</v>
      </c>
      <c r="D45" s="14">
        <f>COUNTIFS('Test Case Dump'!Q:Q,"Pass",'Test Case Dump'!D:D,C45)</f>
        <v>0</v>
      </c>
      <c r="E45" s="14">
        <f>COUNTIFS('Test Case Dump'!Q:Q,"Fail",'Test Case Dump'!D:D,C45)</f>
        <v>0</v>
      </c>
      <c r="F45" s="14">
        <f>COUNTIFS('Test Case Dump'!Q:Q,"CE-Bug",'Test Case Dump'!D:D,C45)</f>
        <v>0</v>
      </c>
      <c r="G45" s="14">
        <f>COUNTIFS('Test Case Dump'!Q:Q,"CE-PR",'Test Case Dump'!D:D,C45)</f>
        <v>0</v>
      </c>
      <c r="H45" s="14">
        <f>COUNTIFS('Test Case Dump'!Q:Q,"CE-FR",'Test Case Dump'!D:D,C45)+COUNTIFS('Test Case Dump'!Q:Q,"CE-NA",'Test Case Dump'!D:D,C45)</f>
        <v>0</v>
      </c>
      <c r="I45" s="14">
        <f t="shared" si="0"/>
        <v>0</v>
      </c>
      <c r="J45" s="24"/>
    </row>
    <row r="46" spans="2:10" s="125" customFormat="1" ht="15.75" thickBot="1">
      <c r="B46" s="23"/>
      <c r="C46" s="7" t="s">
        <v>88</v>
      </c>
      <c r="D46" s="14">
        <f>COUNTIFS('Test Case Dump'!Q:Q,"Pass",'Test Case Dump'!D:D,C46)</f>
        <v>0</v>
      </c>
      <c r="E46" s="14">
        <f>COUNTIFS('Test Case Dump'!Q:Q,"Fail",'Test Case Dump'!D:D,C46)</f>
        <v>0</v>
      </c>
      <c r="F46" s="14">
        <f>COUNTIFS('Test Case Dump'!Q:Q,"CE-Bug",'Test Case Dump'!D:D,C46)</f>
        <v>0</v>
      </c>
      <c r="G46" s="14">
        <f>COUNTIFS('Test Case Dump'!Q:Q,"CE-PR",'Test Case Dump'!D:D,C46)</f>
        <v>0</v>
      </c>
      <c r="H46" s="14">
        <f>COUNTIFS('Test Case Dump'!Q:Q,"CE-FR",'Test Case Dump'!D:D,C46)+COUNTIFS('Test Case Dump'!Q:Q,"CE-NA",'Test Case Dump'!D:D,C46)</f>
        <v>0</v>
      </c>
      <c r="I46" s="14">
        <f t="shared" si="0"/>
        <v>0</v>
      </c>
      <c r="J46" s="24"/>
    </row>
    <row r="47" spans="2:10" s="125" customFormat="1" ht="15.75" thickBot="1">
      <c r="B47" s="23"/>
      <c r="C47" s="7" t="s">
        <v>89</v>
      </c>
      <c r="D47" s="14">
        <f>COUNTIFS('Test Case Dump'!Q:Q,"Pass",'Test Case Dump'!D:D,C47)</f>
        <v>0</v>
      </c>
      <c r="E47" s="14">
        <f>COUNTIFS('Test Case Dump'!Q:Q,"Fail",'Test Case Dump'!D:D,C47)</f>
        <v>0</v>
      </c>
      <c r="F47" s="14">
        <f>COUNTIFS('Test Case Dump'!Q:Q,"CE-Bug",'Test Case Dump'!D:D,C47)</f>
        <v>0</v>
      </c>
      <c r="G47" s="14">
        <f>COUNTIFS('Test Case Dump'!Q:Q,"CE-PR",'Test Case Dump'!D:D,C47)</f>
        <v>0</v>
      </c>
      <c r="H47" s="14">
        <f>COUNTIFS('Test Case Dump'!Q:Q,"CE-FR",'Test Case Dump'!D:D,C47)+COUNTIFS('Test Case Dump'!Q:Q,"CE-NA",'Test Case Dump'!D:D,C47)</f>
        <v>0</v>
      </c>
      <c r="I47" s="14">
        <f t="shared" si="0"/>
        <v>0</v>
      </c>
      <c r="J47" s="24"/>
    </row>
    <row r="48" spans="2:10" s="125" customFormat="1" ht="15.75" thickBot="1">
      <c r="B48" s="23"/>
      <c r="C48" s="7" t="s">
        <v>90</v>
      </c>
      <c r="D48" s="14">
        <f>COUNTIFS('Test Case Dump'!Q:Q,"Pass",'Test Case Dump'!D:D,C48)</f>
        <v>0</v>
      </c>
      <c r="E48" s="14">
        <f>COUNTIFS('Test Case Dump'!Q:Q,"Fail",'Test Case Dump'!D:D,C48)</f>
        <v>0</v>
      </c>
      <c r="F48" s="14">
        <f>COUNTIFS('Test Case Dump'!Q:Q,"CE-Bug",'Test Case Dump'!D:D,C48)</f>
        <v>0</v>
      </c>
      <c r="G48" s="14">
        <f>COUNTIFS('Test Case Dump'!Q:Q,"CE-PR",'Test Case Dump'!D:D,C48)</f>
        <v>0</v>
      </c>
      <c r="H48" s="14">
        <f>COUNTIFS('Test Case Dump'!Q:Q,"CE-FR",'Test Case Dump'!D:D,C48)+COUNTIFS('Test Case Dump'!Q:Q,"CE-NA",'Test Case Dump'!D:D,C48)</f>
        <v>0</v>
      </c>
      <c r="I48" s="14">
        <f t="shared" si="0"/>
        <v>0</v>
      </c>
      <c r="J48" s="24"/>
    </row>
    <row r="49" spans="1:14" s="125" customFormat="1" ht="15.75" thickBot="1">
      <c r="B49" s="23"/>
      <c r="C49" s="7" t="s">
        <v>91</v>
      </c>
      <c r="D49" s="14">
        <f>COUNTIFS('Test Case Dump'!Q:Q,"Pass",'Test Case Dump'!D:D,C49)</f>
        <v>0</v>
      </c>
      <c r="E49" s="14">
        <f>COUNTIFS('Test Case Dump'!Q:Q,"Fail",'Test Case Dump'!D:D,C49)</f>
        <v>0</v>
      </c>
      <c r="F49" s="14">
        <f>COUNTIFS('Test Case Dump'!Q:Q,"CE-Bug",'Test Case Dump'!D:D,C49)</f>
        <v>0</v>
      </c>
      <c r="G49" s="14">
        <f>COUNTIFS('Test Case Dump'!Q:Q,"CE-PR",'Test Case Dump'!D:D,C49)</f>
        <v>0</v>
      </c>
      <c r="H49" s="14">
        <f>COUNTIFS('Test Case Dump'!Q:Q,"CE-FR",'Test Case Dump'!D:D,C49)+COUNTIFS('Test Case Dump'!Q:Q,"CE-NA",'Test Case Dump'!D:D,C49)</f>
        <v>0</v>
      </c>
      <c r="I49" s="14">
        <f t="shared" si="0"/>
        <v>0</v>
      </c>
      <c r="J49" s="24"/>
    </row>
    <row r="50" spans="1:14" s="125" customFormat="1" ht="15.75" thickBot="1">
      <c r="B50" s="23"/>
      <c r="C50" s="7" t="s">
        <v>92</v>
      </c>
      <c r="D50" s="14">
        <f>COUNTIFS('Test Case Dump'!Q:Q,"Pass",'Test Case Dump'!D:D,C50)</f>
        <v>0</v>
      </c>
      <c r="E50" s="14">
        <f>COUNTIFS('Test Case Dump'!Q:Q,"Fail",'Test Case Dump'!D:D,C50)</f>
        <v>0</v>
      </c>
      <c r="F50" s="14">
        <f>COUNTIFS('Test Case Dump'!Q:Q,"CE-Bug",'Test Case Dump'!D:D,C50)</f>
        <v>0</v>
      </c>
      <c r="G50" s="14">
        <f>COUNTIFS('Test Case Dump'!Q:Q,"CE-PR",'Test Case Dump'!D:D,C50)</f>
        <v>0</v>
      </c>
      <c r="H50" s="14">
        <f>COUNTIFS('Test Case Dump'!Q:Q,"CE-FR",'Test Case Dump'!D:D,C50)+COUNTIFS('Test Case Dump'!Q:Q,"CE-NA",'Test Case Dump'!D:D,C50)</f>
        <v>0</v>
      </c>
      <c r="I50" s="14">
        <f t="shared" si="0"/>
        <v>0</v>
      </c>
      <c r="J50" s="24"/>
    </row>
    <row r="51" spans="1:14" s="125" customFormat="1" ht="15.75" thickBot="1">
      <c r="B51" s="23"/>
      <c r="C51" s="7" t="s">
        <v>93</v>
      </c>
      <c r="D51" s="14">
        <f>COUNTIFS('Test Case Dump'!Q:Q,"Pass",'Test Case Dump'!D:D,C51)</f>
        <v>0</v>
      </c>
      <c r="E51" s="14">
        <f>COUNTIFS('Test Case Dump'!Q:Q,"Fail",'Test Case Dump'!D:D,C51)</f>
        <v>0</v>
      </c>
      <c r="F51" s="14">
        <f>COUNTIFS('Test Case Dump'!Q:Q,"CE-Bug",'Test Case Dump'!D:D,C51)</f>
        <v>0</v>
      </c>
      <c r="G51" s="14">
        <f>COUNTIFS('Test Case Dump'!Q:Q,"CE-PR",'Test Case Dump'!D:D,C51)</f>
        <v>0</v>
      </c>
      <c r="H51" s="14">
        <f>COUNTIFS('Test Case Dump'!Q:Q,"CE-FR",'Test Case Dump'!D:D,C51)+COUNTIFS('Test Case Dump'!Q:Q,"CE-NA",'Test Case Dump'!D:D,C51)</f>
        <v>0</v>
      </c>
      <c r="I51" s="14">
        <f t="shared" si="0"/>
        <v>0</v>
      </c>
      <c r="J51" s="24"/>
    </row>
    <row r="52" spans="1:14" s="125" customFormat="1" ht="15.75" thickBot="1">
      <c r="B52" s="23"/>
      <c r="C52" s="7" t="s">
        <v>94</v>
      </c>
      <c r="D52" s="14">
        <f>COUNTIFS('Test Case Dump'!Q:Q,"Pass",'Test Case Dump'!D:D,C52)</f>
        <v>0</v>
      </c>
      <c r="E52" s="14">
        <f>COUNTIFS('Test Case Dump'!Q:Q,"Fail",'Test Case Dump'!D:D,C52)</f>
        <v>0</v>
      </c>
      <c r="F52" s="14">
        <f>COUNTIFS('Test Case Dump'!Q:Q,"CE-Bug",'Test Case Dump'!D:D,C52)</f>
        <v>0</v>
      </c>
      <c r="G52" s="14">
        <f>COUNTIFS('Test Case Dump'!Q:Q,"CE-PR",'Test Case Dump'!D:D,C52)</f>
        <v>0</v>
      </c>
      <c r="H52" s="14">
        <f>COUNTIFS('Test Case Dump'!Q:Q,"CE-FR",'Test Case Dump'!D:D,C52)+COUNTIFS('Test Case Dump'!Q:Q,"CE-NA",'Test Case Dump'!D:D,C52)</f>
        <v>0</v>
      </c>
      <c r="I52" s="14">
        <f t="shared" si="0"/>
        <v>0</v>
      </c>
      <c r="J52" s="24"/>
    </row>
    <row r="53" spans="1:14" s="125" customFormat="1" ht="15.75" thickBot="1">
      <c r="B53" s="23"/>
      <c r="C53" s="7" t="s">
        <v>95</v>
      </c>
      <c r="D53" s="14">
        <f>COUNTIFS('Test Case Dump'!Q:Q,"Pass",'Test Case Dump'!D:D,C53)</f>
        <v>0</v>
      </c>
      <c r="E53" s="14">
        <f>COUNTIFS('Test Case Dump'!Q:Q,"Fail",'Test Case Dump'!D:D,C53)</f>
        <v>0</v>
      </c>
      <c r="F53" s="14">
        <f>COUNTIFS('Test Case Dump'!Q:Q,"CE-Bug",'Test Case Dump'!D:D,C53)</f>
        <v>0</v>
      </c>
      <c r="G53" s="14">
        <f>COUNTIFS('Test Case Dump'!Q:Q,"CE-PR",'Test Case Dump'!D:D,C53)</f>
        <v>0</v>
      </c>
      <c r="H53" s="14">
        <f>COUNTIFS('Test Case Dump'!Q:Q,"CE-FR",'Test Case Dump'!D:D,C53)+COUNTIFS('Test Case Dump'!Q:Q,"CE-NA",'Test Case Dump'!D:D,C53)</f>
        <v>0</v>
      </c>
      <c r="I53" s="14">
        <f t="shared" ref="I53" si="1">SUM(D53:H53)</f>
        <v>0</v>
      </c>
      <c r="J53" s="24"/>
    </row>
    <row r="54" spans="1:14" ht="15.75" thickBot="1">
      <c r="A54" s="125"/>
      <c r="B54" s="23"/>
      <c r="C54" s="7" t="s">
        <v>7</v>
      </c>
      <c r="D54" s="30">
        <f>SUM(D39:D53)</f>
        <v>0</v>
      </c>
      <c r="E54" s="30">
        <f t="shared" ref="E54:I54" si="2">SUM(E39:E53)</f>
        <v>0</v>
      </c>
      <c r="F54" s="30">
        <f t="shared" si="2"/>
        <v>0</v>
      </c>
      <c r="G54" s="30">
        <f t="shared" si="2"/>
        <v>0</v>
      </c>
      <c r="H54" s="30">
        <f t="shared" si="2"/>
        <v>0</v>
      </c>
      <c r="I54" s="30">
        <f t="shared" si="2"/>
        <v>0</v>
      </c>
      <c r="J54" s="24"/>
      <c r="K54" s="125"/>
      <c r="L54" s="125"/>
      <c r="M54" s="125"/>
      <c r="N54" s="125"/>
    </row>
    <row r="55" spans="1:14" ht="15.75" thickBot="1">
      <c r="A55" s="125"/>
      <c r="B55" s="23"/>
      <c r="C55" s="10"/>
      <c r="D55" s="10"/>
      <c r="E55" s="10"/>
      <c r="F55" s="10"/>
      <c r="G55" s="10"/>
      <c r="H55" s="10"/>
      <c r="I55" s="10"/>
      <c r="J55" s="24"/>
      <c r="K55" s="125"/>
      <c r="L55" s="125"/>
      <c r="M55" s="125"/>
      <c r="N55" s="125"/>
    </row>
    <row r="56" spans="1:14" ht="15.75" thickBot="1">
      <c r="A56" s="125"/>
      <c r="B56" s="23"/>
      <c r="C56" s="361" t="s">
        <v>96</v>
      </c>
      <c r="D56" s="362"/>
      <c r="E56" s="362"/>
      <c r="F56" s="362"/>
      <c r="G56" s="362"/>
      <c r="H56" s="362"/>
      <c r="I56" s="363"/>
      <c r="J56" s="24"/>
      <c r="K56" s="125"/>
      <c r="L56" s="125"/>
      <c r="M56" s="125"/>
      <c r="N56" s="125"/>
    </row>
    <row r="57" spans="1:14" ht="15.75" thickBot="1">
      <c r="A57" s="125"/>
      <c r="B57" s="23"/>
      <c r="C57" s="351" t="s">
        <v>97</v>
      </c>
      <c r="D57" s="351" t="s">
        <v>98</v>
      </c>
      <c r="E57" s="351" t="s">
        <v>99</v>
      </c>
      <c r="F57" s="351" t="s">
        <v>100</v>
      </c>
      <c r="G57" s="15" t="s">
        <v>101</v>
      </c>
      <c r="H57" s="15" t="s">
        <v>8</v>
      </c>
      <c r="I57" s="15" t="s">
        <v>9</v>
      </c>
      <c r="J57" s="24"/>
      <c r="K57" s="125"/>
      <c r="L57" s="125"/>
      <c r="M57" s="125"/>
      <c r="N57" s="125"/>
    </row>
    <row r="58" spans="1:14" ht="15.75" thickBot="1">
      <c r="A58" s="125"/>
      <c r="B58" s="23"/>
      <c r="C58" s="7" t="s">
        <v>102</v>
      </c>
      <c r="D58" s="14">
        <v>0</v>
      </c>
      <c r="E58" s="14">
        <v>0</v>
      </c>
      <c r="F58" s="14">
        <f>COUNTIFS('Test Case Dump'!Q:Q,"Pass",'Test Case Dump'!T:T,C58)+COUNTIFS('Test Case Dump'!Q:Q,"Fail",'Test Case Dump'!T:T,C58)+COUNTIFS('Test Case Dump'!Q:Q,"CE-Bug",'Test Case Dump'!T:T,C58)</f>
        <v>0</v>
      </c>
      <c r="G58" s="14">
        <f>E58-F58</f>
        <v>0</v>
      </c>
      <c r="H58" s="14">
        <f>COUNTIF('Defect Dump'!R:R,'DSR Mail Body'!C58)</f>
        <v>0</v>
      </c>
      <c r="I58" s="14">
        <f>COUNTIF('Defect Dump'!V:V,'DSR Mail Body'!C58)</f>
        <v>0</v>
      </c>
      <c r="J58" s="24"/>
      <c r="K58" s="125"/>
      <c r="L58" s="125"/>
      <c r="M58" s="125"/>
      <c r="N58" s="125"/>
    </row>
    <row r="59" spans="1:14" ht="15.75" thickBot="1">
      <c r="A59" s="125"/>
      <c r="B59" s="23"/>
      <c r="C59" s="7" t="s">
        <v>103</v>
      </c>
      <c r="D59" s="14">
        <v>117</v>
      </c>
      <c r="E59" s="14">
        <v>117</v>
      </c>
      <c r="F59" s="14">
        <f>COUNTIFS('Test Case Dump'!Q:Q,"Pass",'Test Case Dump'!T:T,C59)+COUNTIFS('Test Case Dump'!Q:Q,"Fail",'Test Case Dump'!T:T,C59)+COUNTIFS('Test Case Dump'!Q:Q,"CE-Bug",'Test Case Dump'!T:T,C59)</f>
        <v>13</v>
      </c>
      <c r="G59" s="14">
        <f>E59-F59</f>
        <v>104</v>
      </c>
      <c r="H59" s="14">
        <f>COUNTIF('Defect Dump'!R:R,'DSR Mail Body'!C59)</f>
        <v>2</v>
      </c>
      <c r="I59" s="14">
        <f>COUNTIF('Defect Dump'!V:V,'DSR Mail Body'!C59)</f>
        <v>1</v>
      </c>
      <c r="J59" s="24"/>
      <c r="K59" s="125"/>
      <c r="L59" s="125"/>
      <c r="M59" s="125"/>
      <c r="N59" s="125"/>
    </row>
    <row r="60" spans="1:14" ht="15.75" thickBot="1">
      <c r="A60" s="125"/>
      <c r="B60" s="23"/>
      <c r="C60" s="7" t="s">
        <v>104</v>
      </c>
      <c r="D60" s="14">
        <v>0</v>
      </c>
      <c r="E60" s="14">
        <v>0</v>
      </c>
      <c r="F60" s="14">
        <f>COUNTIFS('Test Case Dump'!Q:Q,"Pass",'Test Case Dump'!T:T,C60)+COUNTIFS('Test Case Dump'!Q:Q,"Fail",'Test Case Dump'!T:T,C60)+COUNTIFS('Test Case Dump'!Q:Q,"CE-Bug",'Test Case Dump'!T:T,C60)</f>
        <v>0</v>
      </c>
      <c r="G60" s="14">
        <f>E60-F60</f>
        <v>0</v>
      </c>
      <c r="H60" s="14">
        <f>COUNTIF('Defect Dump'!R:R,'DSR Mail Body'!C60)</f>
        <v>0</v>
      </c>
      <c r="I60" s="14">
        <f>COUNTIF('Defect Dump'!V:V,'DSR Mail Body'!C60)</f>
        <v>0</v>
      </c>
      <c r="J60" s="24"/>
      <c r="K60" s="125"/>
      <c r="L60" s="125"/>
      <c r="M60" s="125"/>
      <c r="N60" s="125"/>
    </row>
    <row r="61" spans="1:14" ht="15.75" customHeight="1" thickBot="1">
      <c r="A61" s="125"/>
      <c r="B61" s="23"/>
      <c r="C61" s="7" t="s">
        <v>7</v>
      </c>
      <c r="D61" s="30">
        <f t="shared" ref="D61:I61" si="3">SUM(D58:D60)</f>
        <v>117</v>
      </c>
      <c r="E61" s="30">
        <f t="shared" si="3"/>
        <v>117</v>
      </c>
      <c r="F61" s="30">
        <f t="shared" si="3"/>
        <v>13</v>
      </c>
      <c r="G61" s="30">
        <f t="shared" si="3"/>
        <v>104</v>
      </c>
      <c r="H61" s="30">
        <f t="shared" si="3"/>
        <v>2</v>
      </c>
      <c r="I61" s="30">
        <f t="shared" si="3"/>
        <v>1</v>
      </c>
      <c r="J61" s="24"/>
      <c r="K61" s="125"/>
      <c r="L61" s="125"/>
      <c r="M61" s="125"/>
      <c r="N61" s="125"/>
    </row>
    <row r="62" spans="1:14" ht="15.75" customHeight="1" thickBot="1">
      <c r="A62" s="125"/>
      <c r="B62" s="23"/>
      <c r="C62" s="10"/>
      <c r="D62" s="10"/>
      <c r="E62" s="10"/>
      <c r="F62" s="10"/>
      <c r="G62" s="10"/>
      <c r="H62" s="10"/>
      <c r="I62" s="10"/>
      <c r="J62" s="24"/>
      <c r="K62" s="125"/>
      <c r="L62" s="125"/>
      <c r="M62" s="125"/>
      <c r="N62" s="125"/>
    </row>
    <row r="63" spans="1:14" ht="15.75" thickBot="1">
      <c r="A63" s="125"/>
      <c r="B63" s="23"/>
      <c r="C63" s="361" t="s">
        <v>105</v>
      </c>
      <c r="D63" s="362"/>
      <c r="E63" s="362"/>
      <c r="F63" s="362"/>
      <c r="G63" s="362"/>
      <c r="H63" s="362"/>
      <c r="I63" s="363"/>
      <c r="J63" s="24"/>
      <c r="K63" s="125"/>
      <c r="L63" s="125"/>
      <c r="M63" s="125"/>
      <c r="N63" s="125"/>
    </row>
    <row r="64" spans="1:14" ht="15.75" customHeight="1" thickBot="1">
      <c r="A64" s="125"/>
      <c r="B64" s="23"/>
      <c r="C64" s="351" t="s">
        <v>106</v>
      </c>
      <c r="D64" s="351" t="s">
        <v>107</v>
      </c>
      <c r="E64" s="351" t="s">
        <v>108</v>
      </c>
      <c r="F64" s="351" t="s">
        <v>109</v>
      </c>
      <c r="G64" s="351" t="s">
        <v>110</v>
      </c>
      <c r="H64" s="351" t="s">
        <v>111</v>
      </c>
      <c r="I64" s="15" t="s">
        <v>112</v>
      </c>
      <c r="J64" s="24"/>
      <c r="K64" s="125"/>
      <c r="L64" s="125"/>
      <c r="M64" s="125"/>
      <c r="N64" s="125"/>
    </row>
    <row r="65" spans="1:14" ht="15.75" customHeight="1" thickBot="1">
      <c r="A65" s="125"/>
      <c r="B65" s="23"/>
      <c r="C65" s="7" t="s">
        <v>113</v>
      </c>
      <c r="D65" s="27">
        <v>1</v>
      </c>
      <c r="E65" s="27">
        <v>0.95</v>
      </c>
      <c r="F65" s="27">
        <v>0</v>
      </c>
      <c r="G65" s="27">
        <v>0.02</v>
      </c>
      <c r="H65" s="27">
        <v>0.1</v>
      </c>
      <c r="I65" s="359" t="s">
        <v>114</v>
      </c>
      <c r="J65" s="24"/>
      <c r="K65" s="125"/>
      <c r="L65" s="125"/>
      <c r="M65" s="125"/>
      <c r="N65" s="125"/>
    </row>
    <row r="66" spans="1:14" ht="15.75" customHeight="1" thickBot="1">
      <c r="A66" s="125"/>
      <c r="B66" s="23"/>
      <c r="C66" s="7" t="s">
        <v>3</v>
      </c>
      <c r="D66" s="27">
        <f>E24</f>
        <v>0.33333333333333331</v>
      </c>
      <c r="E66" s="27">
        <f>IFERROR(D27/D21,0)</f>
        <v>0.30769230769230771</v>
      </c>
      <c r="F66" s="27">
        <f>IFERROR(G30/H18,0)</f>
        <v>0</v>
      </c>
      <c r="G66" s="27">
        <f>IFERROR(G31/H18,0)</f>
        <v>0.5</v>
      </c>
      <c r="H66" s="27">
        <f>IFERROR((G32+G33)/H18,0)</f>
        <v>0</v>
      </c>
      <c r="I66" s="360"/>
      <c r="J66" s="24"/>
      <c r="K66" s="125"/>
      <c r="L66" s="125"/>
      <c r="M66" s="125"/>
      <c r="N66" s="125"/>
    </row>
    <row r="67" spans="1:14">
      <c r="A67" s="125"/>
      <c r="B67" s="23"/>
      <c r="C67" s="125"/>
      <c r="D67" s="125"/>
      <c r="E67" s="125"/>
      <c r="F67" s="125"/>
      <c r="G67" s="125"/>
      <c r="H67" s="125"/>
      <c r="I67" s="125"/>
      <c r="J67" s="24"/>
      <c r="K67" s="125"/>
      <c r="L67" s="125"/>
      <c r="M67" s="125"/>
      <c r="N67" s="125"/>
    </row>
    <row r="68" spans="1:14" ht="24" thickBot="1">
      <c r="A68" s="125"/>
      <c r="B68" s="23"/>
      <c r="C68" s="265" t="s">
        <v>115</v>
      </c>
      <c r="D68" s="125"/>
      <c r="E68" s="125"/>
      <c r="F68" s="125"/>
      <c r="G68" s="125"/>
      <c r="H68" s="125"/>
      <c r="I68" s="125"/>
      <c r="J68" s="24"/>
      <c r="K68" s="125"/>
      <c r="L68" s="125"/>
      <c r="M68" s="125"/>
      <c r="N68" s="125"/>
    </row>
    <row r="69" spans="1:14" ht="15.75" thickBot="1">
      <c r="A69" s="125"/>
      <c r="B69" s="23"/>
      <c r="C69" s="370" t="s">
        <v>116</v>
      </c>
      <c r="D69" s="371"/>
      <c r="E69" s="361" t="s">
        <v>117</v>
      </c>
      <c r="F69" s="362"/>
      <c r="G69" s="362"/>
      <c r="H69" s="362"/>
      <c r="I69" s="363"/>
      <c r="J69" s="24"/>
      <c r="K69" s="125"/>
      <c r="L69" s="125"/>
      <c r="M69" s="125"/>
      <c r="N69" s="125"/>
    </row>
    <row r="70" spans="1:14" ht="15.75" customHeight="1" thickBot="1">
      <c r="A70" s="125"/>
      <c r="B70" s="23"/>
      <c r="C70" s="7" t="s">
        <v>62</v>
      </c>
      <c r="D70" s="52">
        <f>E23</f>
        <v>0.33333333333333331</v>
      </c>
      <c r="E70" s="372"/>
      <c r="F70" s="373"/>
      <c r="G70" s="373"/>
      <c r="H70" s="373"/>
      <c r="I70" s="374"/>
      <c r="J70" s="24"/>
      <c r="K70" s="125"/>
      <c r="L70" s="125"/>
      <c r="M70" s="125"/>
      <c r="N70" s="125"/>
    </row>
    <row r="71" spans="1:14" ht="15.75" thickBot="1">
      <c r="A71" s="125"/>
      <c r="B71" s="23"/>
      <c r="C71" s="7" t="s">
        <v>3</v>
      </c>
      <c r="D71" s="52">
        <f>E24</f>
        <v>0.33333333333333331</v>
      </c>
      <c r="E71" s="375"/>
      <c r="F71" s="376"/>
      <c r="G71" s="376"/>
      <c r="H71" s="376"/>
      <c r="I71" s="377"/>
      <c r="J71" s="24"/>
      <c r="K71" s="125"/>
      <c r="L71" s="125"/>
      <c r="M71" s="125"/>
      <c r="N71" s="125"/>
    </row>
    <row r="72" spans="1:14" ht="15.75" thickBot="1">
      <c r="A72" s="125"/>
      <c r="B72" s="23"/>
      <c r="C72" s="274" t="s">
        <v>65</v>
      </c>
      <c r="D72" s="273">
        <f>E25</f>
        <v>0</v>
      </c>
      <c r="E72" s="378"/>
      <c r="F72" s="379"/>
      <c r="G72" s="379"/>
      <c r="H72" s="379"/>
      <c r="I72" s="380"/>
      <c r="J72" s="24"/>
      <c r="K72" s="125"/>
      <c r="L72" s="125"/>
      <c r="M72" s="125"/>
      <c r="N72" s="125"/>
    </row>
    <row r="73" spans="1:14" ht="15.75" thickBot="1">
      <c r="A73" s="125"/>
      <c r="B73" s="23"/>
      <c r="C73" s="125"/>
      <c r="D73" s="272"/>
      <c r="E73" s="272"/>
      <c r="F73" s="272"/>
      <c r="G73" s="272"/>
      <c r="H73" s="272"/>
      <c r="I73" s="125"/>
      <c r="J73" s="24"/>
      <c r="K73" s="125"/>
      <c r="L73" s="125"/>
      <c r="M73" s="125"/>
      <c r="N73" s="125"/>
    </row>
    <row r="74" spans="1:14" ht="15.75" customHeight="1" thickBot="1">
      <c r="A74" s="125"/>
      <c r="B74" s="23"/>
      <c r="C74" s="412" t="s">
        <v>118</v>
      </c>
      <c r="D74" s="413"/>
      <c r="E74" s="413"/>
      <c r="F74" s="413"/>
      <c r="G74" s="413"/>
      <c r="H74" s="413"/>
      <c r="I74" s="414"/>
      <c r="J74" s="24"/>
      <c r="K74" s="125"/>
      <c r="L74" s="125"/>
      <c r="M74" s="125"/>
      <c r="N74" s="125"/>
    </row>
    <row r="75" spans="1:14" ht="15.75" thickBot="1">
      <c r="A75" s="125"/>
      <c r="B75" s="23"/>
      <c r="C75" s="270" t="s">
        <v>37</v>
      </c>
      <c r="D75" s="271" t="s">
        <v>38</v>
      </c>
      <c r="E75" s="3" t="s">
        <v>39</v>
      </c>
      <c r="F75" s="3" t="s">
        <v>40</v>
      </c>
      <c r="G75" s="3" t="s">
        <v>41</v>
      </c>
      <c r="H75" s="3" t="s">
        <v>42</v>
      </c>
      <c r="I75" s="3" t="s">
        <v>7</v>
      </c>
      <c r="J75" s="24"/>
      <c r="K75" s="125"/>
      <c r="L75" s="125"/>
      <c r="M75" s="125"/>
      <c r="N75" s="125"/>
    </row>
    <row r="76" spans="1:14" ht="15.75" thickBot="1">
      <c r="A76" s="125"/>
      <c r="B76" s="23"/>
      <c r="C76" s="266" t="s">
        <v>43</v>
      </c>
      <c r="D76" s="267">
        <f t="shared" ref="D76:H77" si="4">D14</f>
        <v>12</v>
      </c>
      <c r="E76" s="268">
        <f t="shared" si="4"/>
        <v>1</v>
      </c>
      <c r="F76" s="268">
        <f t="shared" si="4"/>
        <v>0</v>
      </c>
      <c r="G76" s="268">
        <f t="shared" si="4"/>
        <v>0</v>
      </c>
      <c r="H76" s="268">
        <f t="shared" si="4"/>
        <v>0</v>
      </c>
      <c r="I76" s="268">
        <f>SUM(D76:H76)</f>
        <v>13</v>
      </c>
      <c r="J76" s="24"/>
      <c r="K76" s="125"/>
      <c r="L76" s="125"/>
      <c r="M76" s="125"/>
      <c r="N76" s="125"/>
    </row>
    <row r="77" spans="1:14" ht="15.75" thickBot="1">
      <c r="A77" s="125"/>
      <c r="B77" s="23"/>
      <c r="C77" s="9" t="s">
        <v>44</v>
      </c>
      <c r="D77" s="275">
        <f t="shared" si="4"/>
        <v>12</v>
      </c>
      <c r="E77" s="275">
        <f t="shared" si="4"/>
        <v>1</v>
      </c>
      <c r="F77" s="275">
        <f t="shared" si="4"/>
        <v>0</v>
      </c>
      <c r="G77" s="275">
        <f t="shared" si="4"/>
        <v>0</v>
      </c>
      <c r="H77" s="275">
        <f t="shared" si="4"/>
        <v>0</v>
      </c>
      <c r="I77" s="276">
        <f>SUM(D77:H77)</f>
        <v>13</v>
      </c>
      <c r="J77" s="24"/>
      <c r="K77" s="125"/>
      <c r="L77" s="125"/>
      <c r="M77" s="125"/>
      <c r="N77" s="125"/>
    </row>
    <row r="78" spans="1:14" ht="15.75" thickBot="1">
      <c r="A78" s="125"/>
      <c r="B78" s="23"/>
      <c r="C78" s="266" t="s">
        <v>108</v>
      </c>
      <c r="D78" s="277">
        <f>IFERROR(D27/D21,0)</f>
        <v>0.30769230769230771</v>
      </c>
      <c r="E78" s="125"/>
      <c r="F78" s="125"/>
      <c r="G78" s="125"/>
      <c r="H78" s="125"/>
      <c r="I78" s="125"/>
      <c r="J78" s="24"/>
      <c r="K78" s="125"/>
      <c r="L78" s="125"/>
      <c r="M78" s="125"/>
      <c r="N78" s="125"/>
    </row>
    <row r="79" spans="1:14" ht="15" customHeight="1" thickBot="1">
      <c r="A79" s="125"/>
      <c r="B79" s="23"/>
      <c r="C79" s="412" t="s">
        <v>117</v>
      </c>
      <c r="D79" s="413"/>
      <c r="E79" s="413"/>
      <c r="F79" s="413"/>
      <c r="G79" s="413"/>
      <c r="H79" s="413"/>
      <c r="I79" s="414"/>
      <c r="J79" s="24"/>
      <c r="K79" s="125"/>
      <c r="L79" s="125"/>
      <c r="M79" s="125"/>
      <c r="N79" s="125"/>
    </row>
    <row r="80" spans="1:14" ht="90" customHeight="1" thickBot="1">
      <c r="A80" s="125"/>
      <c r="B80" s="23"/>
      <c r="C80" s="415"/>
      <c r="D80" s="416"/>
      <c r="E80" s="416"/>
      <c r="F80" s="416"/>
      <c r="G80" s="416"/>
      <c r="H80" s="416"/>
      <c r="I80" s="417"/>
      <c r="J80" s="24"/>
      <c r="K80" s="125"/>
      <c r="L80" s="125"/>
      <c r="M80" s="125"/>
      <c r="N80" s="125"/>
    </row>
    <row r="81" spans="1:10" ht="15.75" thickBot="1">
      <c r="A81" s="125"/>
      <c r="B81" s="23"/>
      <c r="C81" s="269"/>
      <c r="D81" s="269"/>
      <c r="E81" s="269"/>
      <c r="F81" s="269"/>
      <c r="G81" s="269"/>
      <c r="H81" s="269"/>
      <c r="I81" s="269"/>
      <c r="J81" s="24"/>
    </row>
    <row r="82" spans="1:10" ht="15.75" thickBot="1">
      <c r="A82" s="125"/>
      <c r="B82" s="23"/>
      <c r="C82" s="418" t="s">
        <v>119</v>
      </c>
      <c r="D82" s="419"/>
      <c r="E82" s="419"/>
      <c r="F82" s="420"/>
      <c r="G82" s="278"/>
      <c r="H82" s="269"/>
      <c r="I82" s="269"/>
      <c r="J82" s="24"/>
    </row>
    <row r="83" spans="1:10" ht="15.75" thickBot="1">
      <c r="A83" s="125"/>
      <c r="B83" s="23"/>
      <c r="C83" s="13" t="s">
        <v>58</v>
      </c>
      <c r="D83" s="8" t="s">
        <v>59</v>
      </c>
      <c r="E83" s="8" t="s">
        <v>60</v>
      </c>
      <c r="F83" s="8" t="s">
        <v>120</v>
      </c>
      <c r="G83" s="269"/>
      <c r="H83" s="269"/>
      <c r="I83" s="17"/>
      <c r="J83" s="24"/>
    </row>
    <row r="84" spans="1:10" ht="15.75" thickBot="1">
      <c r="A84" s="125"/>
      <c r="B84" s="23"/>
      <c r="C84" s="5" t="s">
        <v>63</v>
      </c>
      <c r="D84" s="4">
        <f t="shared" ref="D84:E87" si="5">G23</f>
        <v>0</v>
      </c>
      <c r="E84" s="4">
        <f t="shared" si="5"/>
        <v>0</v>
      </c>
      <c r="F84" s="27">
        <f>F66</f>
        <v>0</v>
      </c>
      <c r="G84" s="269"/>
      <c r="H84" s="269"/>
      <c r="I84" s="17"/>
      <c r="J84" s="24"/>
    </row>
    <row r="85" spans="1:10" ht="15.75" thickBot="1">
      <c r="A85" s="125"/>
      <c r="B85" s="23"/>
      <c r="C85" s="5" t="s">
        <v>64</v>
      </c>
      <c r="D85" s="4">
        <f t="shared" si="5"/>
        <v>1</v>
      </c>
      <c r="E85" s="4">
        <f t="shared" si="5"/>
        <v>0</v>
      </c>
      <c r="F85" s="277">
        <f>G66</f>
        <v>0.5</v>
      </c>
      <c r="G85" s="17"/>
      <c r="H85" s="17"/>
      <c r="I85" s="17"/>
      <c r="J85" s="24"/>
    </row>
    <row r="86" spans="1:10" ht="15.75" thickBot="1">
      <c r="A86" s="125"/>
      <c r="B86" s="23"/>
      <c r="C86" s="5" t="s">
        <v>66</v>
      </c>
      <c r="D86" s="4">
        <f t="shared" si="5"/>
        <v>0</v>
      </c>
      <c r="E86" s="4">
        <f t="shared" si="5"/>
        <v>0</v>
      </c>
      <c r="F86" s="410">
        <f>H66</f>
        <v>0</v>
      </c>
      <c r="G86" s="125"/>
      <c r="H86" s="125"/>
      <c r="I86" s="125"/>
      <c r="J86" s="24"/>
    </row>
    <row r="87" spans="1:10" ht="15.75" thickBot="1">
      <c r="A87" s="125"/>
      <c r="B87" s="23"/>
      <c r="C87" s="5" t="s">
        <v>68</v>
      </c>
      <c r="D87" s="4">
        <f t="shared" si="5"/>
        <v>0</v>
      </c>
      <c r="E87" s="4">
        <f t="shared" si="5"/>
        <v>0</v>
      </c>
      <c r="F87" s="411"/>
      <c r="G87" s="125"/>
      <c r="H87" s="125"/>
      <c r="I87" s="125"/>
      <c r="J87" s="24"/>
    </row>
    <row r="88" spans="1:10" ht="15.75" thickBot="1">
      <c r="A88" s="125"/>
      <c r="B88" s="23"/>
      <c r="C88" s="5" t="s">
        <v>121</v>
      </c>
      <c r="D88" s="16">
        <f>SUM(D84:D87)</f>
        <v>1</v>
      </c>
      <c r="E88" s="16">
        <f>SUM(E84:E87)</f>
        <v>0</v>
      </c>
      <c r="F88" s="125"/>
      <c r="G88" s="125"/>
      <c r="H88" s="125"/>
      <c r="I88" s="125"/>
      <c r="J88" s="24"/>
    </row>
    <row r="89" spans="1:10" ht="15.75" thickBot="1">
      <c r="A89" s="125"/>
      <c r="B89" s="23"/>
      <c r="C89" s="282" t="s">
        <v>61</v>
      </c>
      <c r="D89" s="283">
        <f>I27</f>
        <v>0</v>
      </c>
      <c r="E89" s="125"/>
      <c r="F89" s="125"/>
      <c r="G89" s="125"/>
      <c r="H89" s="125"/>
      <c r="I89" s="125"/>
      <c r="J89" s="24"/>
    </row>
    <row r="90" spans="1:10" ht="15.75" thickBot="1">
      <c r="A90" s="125"/>
      <c r="B90" s="23"/>
      <c r="C90" s="281" t="s">
        <v>122</v>
      </c>
      <c r="D90" s="284">
        <f>I19</f>
        <v>0</v>
      </c>
      <c r="E90" s="125"/>
      <c r="F90" s="125"/>
      <c r="G90" s="125"/>
      <c r="H90" s="125"/>
      <c r="I90" s="125"/>
      <c r="J90" s="24"/>
    </row>
    <row r="91" spans="1:10" ht="15.75" thickBot="1">
      <c r="A91" s="125"/>
      <c r="B91" s="23"/>
      <c r="C91" s="279" t="s">
        <v>123</v>
      </c>
      <c r="D91" s="280">
        <f>H18-G19</f>
        <v>1</v>
      </c>
      <c r="E91" s="125"/>
      <c r="F91" s="125"/>
      <c r="G91" s="125"/>
      <c r="H91" s="125"/>
      <c r="I91" s="125"/>
      <c r="J91" s="24"/>
    </row>
    <row r="92" spans="1:10" ht="15.75" thickBot="1">
      <c r="A92" s="125"/>
      <c r="B92" s="23"/>
      <c r="C92" s="125"/>
      <c r="D92" s="125"/>
      <c r="E92" s="125"/>
      <c r="F92" s="125"/>
      <c r="G92" s="46"/>
      <c r="H92" s="125"/>
      <c r="I92" s="125"/>
      <c r="J92" s="24"/>
    </row>
    <row r="93" spans="1:10" ht="15.75" thickBot="1">
      <c r="A93" s="125"/>
      <c r="B93" s="23"/>
      <c r="C93" s="412" t="s">
        <v>117</v>
      </c>
      <c r="D93" s="413"/>
      <c r="E93" s="413"/>
      <c r="F93" s="413"/>
      <c r="G93" s="413"/>
      <c r="H93" s="413"/>
      <c r="I93" s="414"/>
      <c r="J93" s="24"/>
    </row>
    <row r="94" spans="1:10" ht="15" customHeight="1">
      <c r="A94" s="125"/>
      <c r="B94" s="23"/>
      <c r="C94" s="372"/>
      <c r="D94" s="373"/>
      <c r="E94" s="373"/>
      <c r="F94" s="373"/>
      <c r="G94" s="373"/>
      <c r="H94" s="373"/>
      <c r="I94" s="374"/>
      <c r="J94" s="24"/>
    </row>
    <row r="95" spans="1:10">
      <c r="A95" s="125"/>
      <c r="B95" s="23"/>
      <c r="C95" s="375"/>
      <c r="D95" s="376"/>
      <c r="E95" s="376"/>
      <c r="F95" s="376"/>
      <c r="G95" s="376"/>
      <c r="H95" s="376"/>
      <c r="I95" s="377"/>
      <c r="J95" s="24"/>
    </row>
    <row r="96" spans="1:10">
      <c r="A96" s="125"/>
      <c r="B96" s="23"/>
      <c r="C96" s="375"/>
      <c r="D96" s="376"/>
      <c r="E96" s="376"/>
      <c r="F96" s="376"/>
      <c r="G96" s="376"/>
      <c r="H96" s="376"/>
      <c r="I96" s="377"/>
      <c r="J96" s="24"/>
    </row>
    <row r="97" spans="2:10">
      <c r="B97" s="23"/>
      <c r="C97" s="375"/>
      <c r="D97" s="376"/>
      <c r="E97" s="376"/>
      <c r="F97" s="376"/>
      <c r="G97" s="376"/>
      <c r="H97" s="376"/>
      <c r="I97" s="377"/>
      <c r="J97" s="24"/>
    </row>
    <row r="98" spans="2:10" ht="15.75" hidden="1" customHeight="1" thickBot="1">
      <c r="B98" s="23"/>
      <c r="C98" s="375"/>
      <c r="D98" s="376"/>
      <c r="E98" s="376"/>
      <c r="F98" s="376"/>
      <c r="G98" s="376"/>
      <c r="H98" s="376"/>
      <c r="I98" s="377"/>
      <c r="J98" s="24"/>
    </row>
    <row r="99" spans="2:10" ht="15.75" hidden="1" customHeight="1" thickBot="1">
      <c r="B99" s="23"/>
      <c r="C99" s="375"/>
      <c r="D99" s="376"/>
      <c r="E99" s="376"/>
      <c r="F99" s="376"/>
      <c r="G99" s="376"/>
      <c r="H99" s="376"/>
      <c r="I99" s="377"/>
      <c r="J99" s="24"/>
    </row>
    <row r="100" spans="2:10" ht="15.75" hidden="1" customHeight="1" thickBot="1">
      <c r="B100" s="23"/>
      <c r="C100" s="375"/>
      <c r="D100" s="376"/>
      <c r="E100" s="376"/>
      <c r="F100" s="376"/>
      <c r="G100" s="376"/>
      <c r="H100" s="376"/>
      <c r="I100" s="377"/>
      <c r="J100" s="24"/>
    </row>
    <row r="101" spans="2:10" ht="15.75" hidden="1" customHeight="1" thickBot="1">
      <c r="B101" s="23"/>
      <c r="C101" s="375"/>
      <c r="D101" s="376"/>
      <c r="E101" s="376"/>
      <c r="F101" s="376"/>
      <c r="G101" s="376"/>
      <c r="H101" s="376"/>
      <c r="I101" s="377"/>
      <c r="J101" s="24"/>
    </row>
    <row r="102" spans="2:10" ht="15.75" hidden="1" customHeight="1" thickBot="1">
      <c r="B102" s="23"/>
      <c r="C102" s="375"/>
      <c r="D102" s="376"/>
      <c r="E102" s="376"/>
      <c r="F102" s="376"/>
      <c r="G102" s="376"/>
      <c r="H102" s="376"/>
      <c r="I102" s="377"/>
      <c r="J102" s="24"/>
    </row>
    <row r="103" spans="2:10" ht="15.75" hidden="1" customHeight="1" thickBot="1">
      <c r="B103" s="23"/>
      <c r="C103" s="375"/>
      <c r="D103" s="376"/>
      <c r="E103" s="376"/>
      <c r="F103" s="376"/>
      <c r="G103" s="376"/>
      <c r="H103" s="376"/>
      <c r="I103" s="377"/>
      <c r="J103" s="24"/>
    </row>
    <row r="104" spans="2:10" ht="15.75" hidden="1" customHeight="1" thickBot="1">
      <c r="B104" s="23"/>
      <c r="C104" s="375"/>
      <c r="D104" s="376"/>
      <c r="E104" s="376"/>
      <c r="F104" s="376"/>
      <c r="G104" s="376"/>
      <c r="H104" s="376"/>
      <c r="I104" s="377"/>
      <c r="J104" s="24"/>
    </row>
    <row r="105" spans="2:10" ht="15.75" hidden="1" customHeight="1" thickBot="1">
      <c r="B105" s="23"/>
      <c r="C105" s="375"/>
      <c r="D105" s="376"/>
      <c r="E105" s="376"/>
      <c r="F105" s="376"/>
      <c r="G105" s="376"/>
      <c r="H105" s="376"/>
      <c r="I105" s="377"/>
      <c r="J105" s="24"/>
    </row>
    <row r="106" spans="2:10">
      <c r="B106" s="23"/>
      <c r="C106" s="375"/>
      <c r="D106" s="376"/>
      <c r="E106" s="376"/>
      <c r="F106" s="376"/>
      <c r="G106" s="376"/>
      <c r="H106" s="376"/>
      <c r="I106" s="377"/>
      <c r="J106" s="24"/>
    </row>
    <row r="107" spans="2:10">
      <c r="B107" s="23"/>
      <c r="C107" s="375"/>
      <c r="D107" s="376"/>
      <c r="E107" s="376"/>
      <c r="F107" s="376"/>
      <c r="G107" s="376"/>
      <c r="H107" s="376"/>
      <c r="I107" s="377"/>
      <c r="J107" s="24"/>
    </row>
    <row r="108" spans="2:10">
      <c r="B108" s="23"/>
      <c r="C108" s="375"/>
      <c r="D108" s="376"/>
      <c r="E108" s="376"/>
      <c r="F108" s="376"/>
      <c r="G108" s="376"/>
      <c r="H108" s="376"/>
      <c r="I108" s="377"/>
      <c r="J108" s="24"/>
    </row>
    <row r="109" spans="2:10">
      <c r="B109" s="23"/>
      <c r="C109" s="375"/>
      <c r="D109" s="376"/>
      <c r="E109" s="376"/>
      <c r="F109" s="376"/>
      <c r="G109" s="376"/>
      <c r="H109" s="376"/>
      <c r="I109" s="377"/>
      <c r="J109" s="24"/>
    </row>
    <row r="110" spans="2:10">
      <c r="B110" s="23"/>
      <c r="C110" s="375"/>
      <c r="D110" s="376"/>
      <c r="E110" s="376"/>
      <c r="F110" s="376"/>
      <c r="G110" s="376"/>
      <c r="H110" s="376"/>
      <c r="I110" s="377"/>
      <c r="J110" s="24"/>
    </row>
    <row r="111" spans="2:10" ht="15.75" thickBot="1">
      <c r="B111" s="23"/>
      <c r="C111" s="378"/>
      <c r="D111" s="379"/>
      <c r="E111" s="379"/>
      <c r="F111" s="379"/>
      <c r="G111" s="379"/>
      <c r="H111" s="379"/>
      <c r="I111" s="380"/>
      <c r="J111" s="24"/>
    </row>
    <row r="112" spans="2:10" ht="15.75" customHeight="1" thickBot="1">
      <c r="B112" s="25"/>
      <c r="C112" s="26"/>
      <c r="D112" s="26"/>
      <c r="E112" s="26"/>
      <c r="F112" s="26"/>
      <c r="G112" s="26"/>
      <c r="H112" s="26"/>
      <c r="I112" s="26"/>
      <c r="J112" s="285"/>
    </row>
    <row r="113" spans="2:10">
      <c r="B113" s="125"/>
      <c r="C113" s="125"/>
      <c r="D113" s="125"/>
      <c r="E113" s="125"/>
      <c r="F113" s="125"/>
      <c r="G113" s="125"/>
      <c r="H113" s="125"/>
      <c r="I113" s="125"/>
      <c r="J113" s="125"/>
    </row>
  </sheetData>
  <mergeCells count="29">
    <mergeCell ref="F86:F87"/>
    <mergeCell ref="C93:I93"/>
    <mergeCell ref="C94:I111"/>
    <mergeCell ref="C74:I74"/>
    <mergeCell ref="C79:I79"/>
    <mergeCell ref="C80:I80"/>
    <mergeCell ref="C82:F82"/>
    <mergeCell ref="C69:D69"/>
    <mergeCell ref="E70:I72"/>
    <mergeCell ref="E69:I69"/>
    <mergeCell ref="C3:I3"/>
    <mergeCell ref="F4:F7"/>
    <mergeCell ref="G4:G7"/>
    <mergeCell ref="C8:I10"/>
    <mergeCell ref="C12:I12"/>
    <mergeCell ref="F21:I21"/>
    <mergeCell ref="C16:E16"/>
    <mergeCell ref="F16:I16"/>
    <mergeCell ref="C17:E17"/>
    <mergeCell ref="F17:I17"/>
    <mergeCell ref="F18:G18"/>
    <mergeCell ref="H18:I18"/>
    <mergeCell ref="C22:E22"/>
    <mergeCell ref="I65:I66"/>
    <mergeCell ref="C37:I37"/>
    <mergeCell ref="C56:I56"/>
    <mergeCell ref="C63:I63"/>
    <mergeCell ref="C26:E26"/>
    <mergeCell ref="F28:I28"/>
  </mergeCells>
  <conditionalFormatting sqref="I65:I66">
    <cfRule type="cellIs" dxfId="51" priority="17" operator="equal">
      <formula>"Met"</formula>
    </cfRule>
    <cfRule type="cellIs" dxfId="50" priority="18" operator="equal">
      <formula>"Not Met"</formula>
    </cfRule>
    <cfRule type="cellIs" dxfId="49" priority="98" operator="equal">
      <formula>"Met"</formula>
    </cfRule>
    <cfRule type="cellIs" dxfId="48" priority="99" operator="equal">
      <formula>"Not Met"</formula>
    </cfRule>
  </conditionalFormatting>
  <conditionalFormatting sqref="E18:E21">
    <cfRule type="dataBar" priority="95">
      <dataBar>
        <cfvo type="num" val="0"/>
        <cfvo type="num" val="1"/>
        <color rgb="FF00B050"/>
      </dataBar>
      <extLst>
        <ext xmlns:x14="http://schemas.microsoft.com/office/spreadsheetml/2009/9/main" uri="{B025F937-C7B1-47D3-B67F-A62EFF666E3E}">
          <x14:id>{83185B35-798C-4A6D-9221-86B922BDEDC5}</x14:id>
        </ext>
      </extLst>
    </cfRule>
  </conditionalFormatting>
  <conditionalFormatting sqref="E18:E21">
    <cfRule type="expression" dxfId="47" priority="94">
      <formula>MOD(ROW(),2)=1</formula>
    </cfRule>
  </conditionalFormatting>
  <conditionalFormatting sqref="E7">
    <cfRule type="dataBar" priority="81">
      <dataBar>
        <cfvo type="num" val="0"/>
        <cfvo type="num" val="1"/>
        <color rgb="FF638EC6"/>
      </dataBar>
      <extLst>
        <ext xmlns:x14="http://schemas.microsoft.com/office/spreadsheetml/2009/9/main" uri="{B025F937-C7B1-47D3-B67F-A62EFF666E3E}">
          <x14:id>{586222DE-0DD8-47B7-B40A-DA6732A17D7E}</x14:id>
        </ext>
      </extLst>
    </cfRule>
  </conditionalFormatting>
  <conditionalFormatting sqref="E7">
    <cfRule type="expression" dxfId="46" priority="80">
      <formula>MOD(ROW(),2)=1</formula>
    </cfRule>
  </conditionalFormatting>
  <conditionalFormatting sqref="I7">
    <cfRule type="dataBar" priority="79">
      <dataBar>
        <cfvo type="num" val="0"/>
        <cfvo type="num" val="1"/>
        <color rgb="FF638EC6"/>
      </dataBar>
      <extLst>
        <ext xmlns:x14="http://schemas.microsoft.com/office/spreadsheetml/2009/9/main" uri="{B025F937-C7B1-47D3-B67F-A62EFF666E3E}">
          <x14:id>{22AF332B-C85B-4D44-8A3F-B92345B1BB84}</x14:id>
        </ext>
      </extLst>
    </cfRule>
  </conditionalFormatting>
  <conditionalFormatting sqref="I7">
    <cfRule type="expression" dxfId="45" priority="78">
      <formula>MOD(ROW(),2)=1</formula>
    </cfRule>
  </conditionalFormatting>
  <conditionalFormatting sqref="E23">
    <cfRule type="dataBar" priority="73">
      <dataBar>
        <cfvo type="num" val="0"/>
        <cfvo type="num" val="1"/>
        <color rgb="FF00B050"/>
      </dataBar>
      <extLst>
        <ext xmlns:x14="http://schemas.microsoft.com/office/spreadsheetml/2009/9/main" uri="{B025F937-C7B1-47D3-B67F-A62EFF666E3E}">
          <x14:id>{60FD4C8F-997E-4E73-A59E-B0EDFB76D18E}</x14:id>
        </ext>
      </extLst>
    </cfRule>
  </conditionalFormatting>
  <conditionalFormatting sqref="E23">
    <cfRule type="expression" dxfId="44" priority="72">
      <formula>MOD(ROW(),2)=1</formula>
    </cfRule>
  </conditionalFormatting>
  <conditionalFormatting sqref="E24">
    <cfRule type="dataBar" priority="71">
      <dataBar>
        <cfvo type="num" val="0"/>
        <cfvo type="num" val="1"/>
        <color rgb="FF00B050"/>
      </dataBar>
      <extLst>
        <ext xmlns:x14="http://schemas.microsoft.com/office/spreadsheetml/2009/9/main" uri="{B025F937-C7B1-47D3-B67F-A62EFF666E3E}">
          <x14:id>{77A0F6BE-6A6B-4528-A9F4-C5FE0605B780}</x14:id>
        </ext>
      </extLst>
    </cfRule>
  </conditionalFormatting>
  <conditionalFormatting sqref="E24">
    <cfRule type="expression" dxfId="43" priority="70">
      <formula>MOD(ROW(),2)=1</formula>
    </cfRule>
  </conditionalFormatting>
  <conditionalFormatting sqref="E25">
    <cfRule type="dataBar" priority="53">
      <dataBar>
        <cfvo type="num" val="0"/>
        <cfvo type="num" val="1"/>
        <color rgb="FF00B050"/>
      </dataBar>
      <extLst>
        <ext xmlns:x14="http://schemas.microsoft.com/office/spreadsheetml/2009/9/main" uri="{B025F937-C7B1-47D3-B67F-A62EFF666E3E}">
          <x14:id>{AADB3992-BE4D-40DF-A3F0-C1759C5AECE1}</x14:id>
        </ext>
      </extLst>
    </cfRule>
  </conditionalFormatting>
  <conditionalFormatting sqref="E25">
    <cfRule type="expression" dxfId="42" priority="52">
      <formula>MOD(ROW(),2)=1</formula>
    </cfRule>
  </conditionalFormatting>
  <conditionalFormatting sqref="E27:E34">
    <cfRule type="dataBar" priority="41">
      <dataBar>
        <cfvo type="num" val="0"/>
        <cfvo type="num" val="1"/>
        <color rgb="FF00B050"/>
      </dataBar>
      <extLst>
        <ext xmlns:x14="http://schemas.microsoft.com/office/spreadsheetml/2009/9/main" uri="{B025F937-C7B1-47D3-B67F-A62EFF666E3E}">
          <x14:id>{353E032A-935F-4912-A073-D71958EAC77C}</x14:id>
        </ext>
      </extLst>
    </cfRule>
  </conditionalFormatting>
  <conditionalFormatting sqref="E27:E34">
    <cfRule type="expression" dxfId="41" priority="40">
      <formula>MOD(ROW(),2)=1</formula>
    </cfRule>
  </conditionalFormatting>
  <conditionalFormatting sqref="G4:G7">
    <cfRule type="cellIs" dxfId="40" priority="37" operator="equal">
      <formula>"Amber"</formula>
    </cfRule>
    <cfRule type="cellIs" dxfId="39" priority="38" operator="equal">
      <formula>"Green"</formula>
    </cfRule>
    <cfRule type="cellIs" dxfId="38" priority="39" operator="equal">
      <formula>"Red"</formula>
    </cfRule>
  </conditionalFormatting>
  <conditionalFormatting sqref="D65">
    <cfRule type="dataBar" priority="36">
      <dataBar>
        <cfvo type="num" val="0"/>
        <cfvo type="num" val="1"/>
        <color rgb="FF00B050"/>
      </dataBar>
      <extLst>
        <ext xmlns:x14="http://schemas.microsoft.com/office/spreadsheetml/2009/9/main" uri="{B025F937-C7B1-47D3-B67F-A62EFF666E3E}">
          <x14:id>{F540D801-1801-44BD-BAE6-3EF81AAB548E}</x14:id>
        </ext>
      </extLst>
    </cfRule>
  </conditionalFormatting>
  <conditionalFormatting sqref="D65">
    <cfRule type="expression" dxfId="37" priority="35">
      <formula>MOD(ROW(),2)=1</formula>
    </cfRule>
  </conditionalFormatting>
  <conditionalFormatting sqref="D66">
    <cfRule type="dataBar" priority="34">
      <dataBar>
        <cfvo type="num" val="0"/>
        <cfvo type="num" val="1"/>
        <color rgb="FF00B050"/>
      </dataBar>
      <extLst>
        <ext xmlns:x14="http://schemas.microsoft.com/office/spreadsheetml/2009/9/main" uri="{B025F937-C7B1-47D3-B67F-A62EFF666E3E}">
          <x14:id>{705C127A-9E64-47B3-9363-BC38C2D27C2B}</x14:id>
        </ext>
      </extLst>
    </cfRule>
  </conditionalFormatting>
  <conditionalFormatting sqref="D66">
    <cfRule type="expression" dxfId="36" priority="33">
      <formula>MOD(ROW(),2)=1</formula>
    </cfRule>
  </conditionalFormatting>
  <conditionalFormatting sqref="E65:E66">
    <cfRule type="dataBar" priority="32">
      <dataBar>
        <cfvo type="num" val="0"/>
        <cfvo type="num" val="1"/>
        <color rgb="FF00B050"/>
      </dataBar>
      <extLst>
        <ext xmlns:x14="http://schemas.microsoft.com/office/spreadsheetml/2009/9/main" uri="{B025F937-C7B1-47D3-B67F-A62EFF666E3E}">
          <x14:id>{9E6F511C-A521-47B0-8792-0079DE1009DA}</x14:id>
        </ext>
      </extLst>
    </cfRule>
  </conditionalFormatting>
  <conditionalFormatting sqref="E65:E66">
    <cfRule type="expression" dxfId="35" priority="31">
      <formula>MOD(ROW(),2)=1</formula>
    </cfRule>
  </conditionalFormatting>
  <conditionalFormatting sqref="F66">
    <cfRule type="dataBar" priority="30">
      <dataBar>
        <cfvo type="num" val="0"/>
        <cfvo type="num" val="1"/>
        <color rgb="FF00B050"/>
      </dataBar>
      <extLst>
        <ext xmlns:x14="http://schemas.microsoft.com/office/spreadsheetml/2009/9/main" uri="{B025F937-C7B1-47D3-B67F-A62EFF666E3E}">
          <x14:id>{6964675F-8D12-4B45-A771-E38CEC2452FA}</x14:id>
        </ext>
      </extLst>
    </cfRule>
  </conditionalFormatting>
  <conditionalFormatting sqref="F66">
    <cfRule type="expression" dxfId="34" priority="29">
      <formula>MOD(ROW(),2)=1</formula>
    </cfRule>
  </conditionalFormatting>
  <conditionalFormatting sqref="G66">
    <cfRule type="dataBar" priority="28">
      <dataBar>
        <cfvo type="num" val="0"/>
        <cfvo type="num" val="1"/>
        <color rgb="FF00B050"/>
      </dataBar>
      <extLst>
        <ext xmlns:x14="http://schemas.microsoft.com/office/spreadsheetml/2009/9/main" uri="{B025F937-C7B1-47D3-B67F-A62EFF666E3E}">
          <x14:id>{F4764F8A-721C-435F-B7C8-92A01CCA1BFB}</x14:id>
        </ext>
      </extLst>
    </cfRule>
  </conditionalFormatting>
  <conditionalFormatting sqref="G66">
    <cfRule type="expression" dxfId="33" priority="27">
      <formula>MOD(ROW(),2)=1</formula>
    </cfRule>
  </conditionalFormatting>
  <conditionalFormatting sqref="H66">
    <cfRule type="dataBar" priority="26">
      <dataBar>
        <cfvo type="num" val="0"/>
        <cfvo type="num" val="1"/>
        <color rgb="FF00B050"/>
      </dataBar>
      <extLst>
        <ext xmlns:x14="http://schemas.microsoft.com/office/spreadsheetml/2009/9/main" uri="{B025F937-C7B1-47D3-B67F-A62EFF666E3E}">
          <x14:id>{E64FD8BE-EE35-4F97-A570-D0F4425CAB1F}</x14:id>
        </ext>
      </extLst>
    </cfRule>
  </conditionalFormatting>
  <conditionalFormatting sqref="H66">
    <cfRule type="expression" dxfId="32" priority="25">
      <formula>MOD(ROW(),2)=1</formula>
    </cfRule>
  </conditionalFormatting>
  <conditionalFormatting sqref="F65">
    <cfRule type="dataBar" priority="24">
      <dataBar>
        <cfvo type="num" val="0"/>
        <cfvo type="num" val="1"/>
        <color rgb="FF00B050"/>
      </dataBar>
      <extLst>
        <ext xmlns:x14="http://schemas.microsoft.com/office/spreadsheetml/2009/9/main" uri="{B025F937-C7B1-47D3-B67F-A62EFF666E3E}">
          <x14:id>{71C514BD-48EA-43D0-92D3-EECECF506711}</x14:id>
        </ext>
      </extLst>
    </cfRule>
  </conditionalFormatting>
  <conditionalFormatting sqref="F65">
    <cfRule type="expression" dxfId="31" priority="23">
      <formula>MOD(ROW(),2)=1</formula>
    </cfRule>
  </conditionalFormatting>
  <conditionalFormatting sqref="G65">
    <cfRule type="dataBar" priority="22">
      <dataBar>
        <cfvo type="num" val="0"/>
        <cfvo type="num" val="1"/>
        <color rgb="FF00B050"/>
      </dataBar>
      <extLst>
        <ext xmlns:x14="http://schemas.microsoft.com/office/spreadsheetml/2009/9/main" uri="{B025F937-C7B1-47D3-B67F-A62EFF666E3E}">
          <x14:id>{B9C224F4-72C0-4246-8FF2-73B64A038CA1}</x14:id>
        </ext>
      </extLst>
    </cfRule>
  </conditionalFormatting>
  <conditionalFormatting sqref="G65">
    <cfRule type="expression" dxfId="30" priority="21">
      <formula>MOD(ROW(),2)=1</formula>
    </cfRule>
  </conditionalFormatting>
  <conditionalFormatting sqref="H65">
    <cfRule type="dataBar" priority="20">
      <dataBar>
        <cfvo type="num" val="0"/>
        <cfvo type="num" val="1"/>
        <color rgb="FF00B050"/>
      </dataBar>
      <extLst>
        <ext xmlns:x14="http://schemas.microsoft.com/office/spreadsheetml/2009/9/main" uri="{B025F937-C7B1-47D3-B67F-A62EFF666E3E}">
          <x14:id>{906CBDEE-4BBF-4375-A7A3-15B27D27293F}</x14:id>
        </ext>
      </extLst>
    </cfRule>
  </conditionalFormatting>
  <conditionalFormatting sqref="H65">
    <cfRule type="expression" dxfId="29" priority="19">
      <formula>MOD(ROW(),2)=1</formula>
    </cfRule>
  </conditionalFormatting>
  <conditionalFormatting sqref="D70">
    <cfRule type="dataBar" priority="14">
      <dataBar>
        <cfvo type="num" val="0"/>
        <cfvo type="num" val="1"/>
        <color rgb="FF00B050"/>
      </dataBar>
      <extLst>
        <ext xmlns:x14="http://schemas.microsoft.com/office/spreadsheetml/2009/9/main" uri="{B025F937-C7B1-47D3-B67F-A62EFF666E3E}">
          <x14:id>{6C426AD6-BBB5-4B4A-AC87-C452BBDE0507}</x14:id>
        </ext>
      </extLst>
    </cfRule>
  </conditionalFormatting>
  <conditionalFormatting sqref="D70">
    <cfRule type="expression" dxfId="28" priority="13">
      <formula>MOD(ROW(),2)=1</formula>
    </cfRule>
  </conditionalFormatting>
  <conditionalFormatting sqref="D71">
    <cfRule type="dataBar" priority="12">
      <dataBar>
        <cfvo type="num" val="0"/>
        <cfvo type="num" val="1"/>
        <color rgb="FF00B050"/>
      </dataBar>
      <extLst>
        <ext xmlns:x14="http://schemas.microsoft.com/office/spreadsheetml/2009/9/main" uri="{B025F937-C7B1-47D3-B67F-A62EFF666E3E}">
          <x14:id>{3251CF52-7FE6-4473-91DC-B3AD184C16C3}</x14:id>
        </ext>
      </extLst>
    </cfRule>
  </conditionalFormatting>
  <conditionalFormatting sqref="D71">
    <cfRule type="expression" dxfId="27" priority="11">
      <formula>MOD(ROW(),2)=1</formula>
    </cfRule>
  </conditionalFormatting>
  <conditionalFormatting sqref="D72">
    <cfRule type="dataBar" priority="10">
      <dataBar>
        <cfvo type="num" val="0"/>
        <cfvo type="num" val="1"/>
        <color rgb="FF00B050"/>
      </dataBar>
      <extLst>
        <ext xmlns:x14="http://schemas.microsoft.com/office/spreadsheetml/2009/9/main" uri="{B025F937-C7B1-47D3-B67F-A62EFF666E3E}">
          <x14:id>{BB4B34B1-5B7E-44A2-9D17-7BD8374975E7}</x14:id>
        </ext>
      </extLst>
    </cfRule>
  </conditionalFormatting>
  <conditionalFormatting sqref="D72">
    <cfRule type="expression" dxfId="26" priority="9">
      <formula>MOD(ROW(),2)=1</formula>
    </cfRule>
  </conditionalFormatting>
  <conditionalFormatting sqref="D78">
    <cfRule type="dataBar" priority="8">
      <dataBar>
        <cfvo type="num" val="0"/>
        <cfvo type="num" val="1"/>
        <color rgb="FF00B050"/>
      </dataBar>
      <extLst>
        <ext xmlns:x14="http://schemas.microsoft.com/office/spreadsheetml/2009/9/main" uri="{B025F937-C7B1-47D3-B67F-A62EFF666E3E}">
          <x14:id>{7CDCE726-8602-492D-BA4B-839797E6AEDA}</x14:id>
        </ext>
      </extLst>
    </cfRule>
  </conditionalFormatting>
  <conditionalFormatting sqref="D78">
    <cfRule type="expression" dxfId="25" priority="7">
      <formula>MOD(ROW(),2)=1</formula>
    </cfRule>
  </conditionalFormatting>
  <conditionalFormatting sqref="F84">
    <cfRule type="dataBar" priority="6">
      <dataBar>
        <cfvo type="num" val="0"/>
        <cfvo type="num" val="1"/>
        <color rgb="FF00B050"/>
      </dataBar>
      <extLst>
        <ext xmlns:x14="http://schemas.microsoft.com/office/spreadsheetml/2009/9/main" uri="{B025F937-C7B1-47D3-B67F-A62EFF666E3E}">
          <x14:id>{DA5E16BF-AF1A-4666-A756-0567D42F3715}</x14:id>
        </ext>
      </extLst>
    </cfRule>
  </conditionalFormatting>
  <conditionalFormatting sqref="F84">
    <cfRule type="expression" dxfId="24" priority="5">
      <formula>MOD(ROW(),2)=1</formula>
    </cfRule>
  </conditionalFormatting>
  <conditionalFormatting sqref="F85">
    <cfRule type="dataBar" priority="4">
      <dataBar>
        <cfvo type="num" val="0"/>
        <cfvo type="num" val="1"/>
        <color rgb="FF00B050"/>
      </dataBar>
      <extLst>
        <ext xmlns:x14="http://schemas.microsoft.com/office/spreadsheetml/2009/9/main" uri="{B025F937-C7B1-47D3-B67F-A62EFF666E3E}">
          <x14:id>{FC775CB9-55B1-4DC3-BE81-9681F97F7C6B}</x14:id>
        </ext>
      </extLst>
    </cfRule>
  </conditionalFormatting>
  <conditionalFormatting sqref="F85">
    <cfRule type="expression" dxfId="23" priority="3">
      <formula>MOD(ROW(),2)=1</formula>
    </cfRule>
  </conditionalFormatting>
  <conditionalFormatting sqref="F86">
    <cfRule type="dataBar" priority="2">
      <dataBar>
        <cfvo type="num" val="0"/>
        <cfvo type="num" val="1"/>
        <color rgb="FF00B050"/>
      </dataBar>
      <extLst>
        <ext xmlns:x14="http://schemas.microsoft.com/office/spreadsheetml/2009/9/main" uri="{B025F937-C7B1-47D3-B67F-A62EFF666E3E}">
          <x14:id>{6680945E-1F25-4406-A395-66D6772C2D95}</x14:id>
        </ext>
      </extLst>
    </cfRule>
  </conditionalFormatting>
  <conditionalFormatting sqref="F86">
    <cfRule type="expression" dxfId="22" priority="1">
      <formula>MOD(ROW(),2)=1</formula>
    </cfRule>
  </conditionalFormatting>
  <dataValidations count="2">
    <dataValidation type="list" allowBlank="1" showInputMessage="1" showErrorMessage="1" sqref="G4:G7" xr:uid="{5FBF4644-BD68-4D6E-8F80-CDE5F78A98F0}">
      <formula1>"Red,Amber,Green"</formula1>
    </dataValidation>
    <dataValidation type="list" allowBlank="1" showInputMessage="1" showErrorMessage="1" sqref="I65:I66" xr:uid="{8F93BEFC-4163-47EC-BB8A-E11EDC5E81FC}">
      <formula1>"Not Met,Met"</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3185B35-798C-4A6D-9221-86B922BDEDC5}">
            <x14:dataBar minLength="0" maxLength="100" border="1">
              <x14:cfvo type="num">
                <xm:f>0</xm:f>
              </x14:cfvo>
              <x14:cfvo type="num">
                <xm:f>1</xm:f>
              </x14:cfvo>
              <x14:borderColor rgb="FF000000"/>
              <x14:negativeFillColor rgb="FFFF0000"/>
              <x14:axisColor rgb="FF000000"/>
            </x14:dataBar>
          </x14:cfRule>
          <xm:sqref>E18:E21</xm:sqref>
        </x14:conditionalFormatting>
        <x14:conditionalFormatting xmlns:xm="http://schemas.microsoft.com/office/excel/2006/main">
          <x14:cfRule type="dataBar" id="{586222DE-0DD8-47B7-B40A-DA6732A17D7E}">
            <x14:dataBar minLength="0" maxLength="100" border="1">
              <x14:cfvo type="num">
                <xm:f>0</xm:f>
              </x14:cfvo>
              <x14:cfvo type="num">
                <xm:f>1</xm:f>
              </x14:cfvo>
              <x14:borderColor rgb="FF000000"/>
              <x14:negativeFillColor rgb="FFFF0000"/>
              <x14:axisColor rgb="FF000000"/>
            </x14:dataBar>
          </x14:cfRule>
          <xm:sqref>E7</xm:sqref>
        </x14:conditionalFormatting>
        <x14:conditionalFormatting xmlns:xm="http://schemas.microsoft.com/office/excel/2006/main">
          <x14:cfRule type="dataBar" id="{22AF332B-C85B-4D44-8A3F-B92345B1BB84}">
            <x14:dataBar minLength="0" maxLength="100" border="1">
              <x14:cfvo type="num">
                <xm:f>0</xm:f>
              </x14:cfvo>
              <x14:cfvo type="num">
                <xm:f>1</xm:f>
              </x14:cfvo>
              <x14:borderColor rgb="FF000000"/>
              <x14:negativeFillColor rgb="FFFF0000"/>
              <x14:axisColor rgb="FF000000"/>
            </x14:dataBar>
          </x14:cfRule>
          <xm:sqref>I7</xm:sqref>
        </x14:conditionalFormatting>
        <x14:conditionalFormatting xmlns:xm="http://schemas.microsoft.com/office/excel/2006/main">
          <x14:cfRule type="dataBar" id="{60FD4C8F-997E-4E73-A59E-B0EDFB76D18E}">
            <x14:dataBar minLength="0" maxLength="100" border="1">
              <x14:cfvo type="num">
                <xm:f>0</xm:f>
              </x14:cfvo>
              <x14:cfvo type="num">
                <xm:f>1</xm:f>
              </x14:cfvo>
              <x14:borderColor rgb="FF000000"/>
              <x14:negativeFillColor rgb="FFFF0000"/>
              <x14:axisColor rgb="FF000000"/>
            </x14:dataBar>
          </x14:cfRule>
          <xm:sqref>E23</xm:sqref>
        </x14:conditionalFormatting>
        <x14:conditionalFormatting xmlns:xm="http://schemas.microsoft.com/office/excel/2006/main">
          <x14:cfRule type="dataBar" id="{77A0F6BE-6A6B-4528-A9F4-C5FE0605B780}">
            <x14:dataBar minLength="0" maxLength="100" border="1">
              <x14:cfvo type="num">
                <xm:f>0</xm:f>
              </x14:cfvo>
              <x14:cfvo type="num">
                <xm:f>1</xm:f>
              </x14:cfvo>
              <x14:borderColor rgb="FF000000"/>
              <x14:negativeFillColor rgb="FFFF0000"/>
              <x14:axisColor rgb="FF000000"/>
            </x14:dataBar>
          </x14:cfRule>
          <xm:sqref>E24</xm:sqref>
        </x14:conditionalFormatting>
        <x14:conditionalFormatting xmlns:xm="http://schemas.microsoft.com/office/excel/2006/main">
          <x14:cfRule type="dataBar" id="{AADB3992-BE4D-40DF-A3F0-C1759C5AECE1}">
            <x14:dataBar minLength="0" maxLength="100" border="1">
              <x14:cfvo type="num">
                <xm:f>0</xm:f>
              </x14:cfvo>
              <x14:cfvo type="num">
                <xm:f>1</xm:f>
              </x14:cfvo>
              <x14:borderColor rgb="FF000000"/>
              <x14:negativeFillColor rgb="FFFF0000"/>
              <x14:axisColor rgb="FF000000"/>
            </x14:dataBar>
          </x14:cfRule>
          <xm:sqref>E25</xm:sqref>
        </x14:conditionalFormatting>
        <x14:conditionalFormatting xmlns:xm="http://schemas.microsoft.com/office/excel/2006/main">
          <x14:cfRule type="dataBar" id="{353E032A-935F-4912-A073-D71958EAC77C}">
            <x14:dataBar minLength="0" maxLength="100" border="1">
              <x14:cfvo type="num">
                <xm:f>0</xm:f>
              </x14:cfvo>
              <x14:cfvo type="num">
                <xm:f>1</xm:f>
              </x14:cfvo>
              <x14:borderColor rgb="FF000000"/>
              <x14:negativeFillColor rgb="FFFF0000"/>
              <x14:axisColor rgb="FF000000"/>
            </x14:dataBar>
          </x14:cfRule>
          <xm:sqref>E27:E34</xm:sqref>
        </x14:conditionalFormatting>
        <x14:conditionalFormatting xmlns:xm="http://schemas.microsoft.com/office/excel/2006/main">
          <x14:cfRule type="dataBar" id="{F540D801-1801-44BD-BAE6-3EF81AAB548E}">
            <x14:dataBar minLength="0" maxLength="100" border="1">
              <x14:cfvo type="num">
                <xm:f>0</xm:f>
              </x14:cfvo>
              <x14:cfvo type="num">
                <xm:f>1</xm:f>
              </x14:cfvo>
              <x14:borderColor rgb="FF000000"/>
              <x14:negativeFillColor rgb="FFFF0000"/>
              <x14:axisColor rgb="FF000000"/>
            </x14:dataBar>
          </x14:cfRule>
          <xm:sqref>D65</xm:sqref>
        </x14:conditionalFormatting>
        <x14:conditionalFormatting xmlns:xm="http://schemas.microsoft.com/office/excel/2006/main">
          <x14:cfRule type="dataBar" id="{705C127A-9E64-47B3-9363-BC38C2D27C2B}">
            <x14:dataBar minLength="0" maxLength="100" border="1">
              <x14:cfvo type="num">
                <xm:f>0</xm:f>
              </x14:cfvo>
              <x14:cfvo type="num">
                <xm:f>1</xm:f>
              </x14:cfvo>
              <x14:borderColor rgb="FF000000"/>
              <x14:negativeFillColor rgb="FFFF0000"/>
              <x14:axisColor rgb="FF000000"/>
            </x14:dataBar>
          </x14:cfRule>
          <xm:sqref>D66</xm:sqref>
        </x14:conditionalFormatting>
        <x14:conditionalFormatting xmlns:xm="http://schemas.microsoft.com/office/excel/2006/main">
          <x14:cfRule type="dataBar" id="{9E6F511C-A521-47B0-8792-0079DE1009DA}">
            <x14:dataBar minLength="0" maxLength="100" border="1">
              <x14:cfvo type="num">
                <xm:f>0</xm:f>
              </x14:cfvo>
              <x14:cfvo type="num">
                <xm:f>1</xm:f>
              </x14:cfvo>
              <x14:borderColor rgb="FF000000"/>
              <x14:negativeFillColor rgb="FFFF0000"/>
              <x14:axisColor rgb="FF000000"/>
            </x14:dataBar>
          </x14:cfRule>
          <xm:sqref>E65:E66</xm:sqref>
        </x14:conditionalFormatting>
        <x14:conditionalFormatting xmlns:xm="http://schemas.microsoft.com/office/excel/2006/main">
          <x14:cfRule type="dataBar" id="{6964675F-8D12-4B45-A771-E38CEC2452FA}">
            <x14:dataBar minLength="0" maxLength="100" border="1">
              <x14:cfvo type="num">
                <xm:f>0</xm:f>
              </x14:cfvo>
              <x14:cfvo type="num">
                <xm:f>1</xm:f>
              </x14:cfvo>
              <x14:borderColor rgb="FF000000"/>
              <x14:negativeFillColor rgb="FFFF0000"/>
              <x14:axisColor rgb="FF000000"/>
            </x14:dataBar>
          </x14:cfRule>
          <xm:sqref>F66</xm:sqref>
        </x14:conditionalFormatting>
        <x14:conditionalFormatting xmlns:xm="http://schemas.microsoft.com/office/excel/2006/main">
          <x14:cfRule type="dataBar" id="{F4764F8A-721C-435F-B7C8-92A01CCA1BFB}">
            <x14:dataBar minLength="0" maxLength="100" border="1">
              <x14:cfvo type="num">
                <xm:f>0</xm:f>
              </x14:cfvo>
              <x14:cfvo type="num">
                <xm:f>1</xm:f>
              </x14:cfvo>
              <x14:borderColor rgb="FF000000"/>
              <x14:negativeFillColor rgb="FFFF0000"/>
              <x14:axisColor rgb="FF000000"/>
            </x14:dataBar>
          </x14:cfRule>
          <xm:sqref>G66</xm:sqref>
        </x14:conditionalFormatting>
        <x14:conditionalFormatting xmlns:xm="http://schemas.microsoft.com/office/excel/2006/main">
          <x14:cfRule type="dataBar" id="{E64FD8BE-EE35-4F97-A570-D0F4425CAB1F}">
            <x14:dataBar minLength="0" maxLength="100" border="1">
              <x14:cfvo type="num">
                <xm:f>0</xm:f>
              </x14:cfvo>
              <x14:cfvo type="num">
                <xm:f>1</xm:f>
              </x14:cfvo>
              <x14:borderColor rgb="FF000000"/>
              <x14:negativeFillColor rgb="FFFF0000"/>
              <x14:axisColor rgb="FF000000"/>
            </x14:dataBar>
          </x14:cfRule>
          <xm:sqref>H66</xm:sqref>
        </x14:conditionalFormatting>
        <x14:conditionalFormatting xmlns:xm="http://schemas.microsoft.com/office/excel/2006/main">
          <x14:cfRule type="dataBar" id="{71C514BD-48EA-43D0-92D3-EECECF506711}">
            <x14:dataBar minLength="0" maxLength="100" border="1">
              <x14:cfvo type="num">
                <xm:f>0</xm:f>
              </x14:cfvo>
              <x14:cfvo type="num">
                <xm:f>1</xm:f>
              </x14:cfvo>
              <x14:borderColor rgb="FF000000"/>
              <x14:negativeFillColor rgb="FFFF0000"/>
              <x14:axisColor rgb="FF000000"/>
            </x14:dataBar>
          </x14:cfRule>
          <xm:sqref>F65</xm:sqref>
        </x14:conditionalFormatting>
        <x14:conditionalFormatting xmlns:xm="http://schemas.microsoft.com/office/excel/2006/main">
          <x14:cfRule type="dataBar" id="{B9C224F4-72C0-4246-8FF2-73B64A038CA1}">
            <x14:dataBar minLength="0" maxLength="100" border="1">
              <x14:cfvo type="num">
                <xm:f>0</xm:f>
              </x14:cfvo>
              <x14:cfvo type="num">
                <xm:f>1</xm:f>
              </x14:cfvo>
              <x14:borderColor rgb="FF000000"/>
              <x14:negativeFillColor rgb="FFFF0000"/>
              <x14:axisColor rgb="FF000000"/>
            </x14:dataBar>
          </x14:cfRule>
          <xm:sqref>G65</xm:sqref>
        </x14:conditionalFormatting>
        <x14:conditionalFormatting xmlns:xm="http://schemas.microsoft.com/office/excel/2006/main">
          <x14:cfRule type="dataBar" id="{906CBDEE-4BBF-4375-A7A3-15B27D27293F}">
            <x14:dataBar minLength="0" maxLength="100" border="1">
              <x14:cfvo type="num">
                <xm:f>0</xm:f>
              </x14:cfvo>
              <x14:cfvo type="num">
                <xm:f>1</xm:f>
              </x14:cfvo>
              <x14:borderColor rgb="FF000000"/>
              <x14:negativeFillColor rgb="FFFF0000"/>
              <x14:axisColor rgb="FF000000"/>
            </x14:dataBar>
          </x14:cfRule>
          <xm:sqref>H65</xm:sqref>
        </x14:conditionalFormatting>
        <x14:conditionalFormatting xmlns:xm="http://schemas.microsoft.com/office/excel/2006/main">
          <x14:cfRule type="dataBar" id="{6C426AD6-BBB5-4B4A-AC87-C452BBDE0507}">
            <x14:dataBar minLength="0" maxLength="100" border="1">
              <x14:cfvo type="num">
                <xm:f>0</xm:f>
              </x14:cfvo>
              <x14:cfvo type="num">
                <xm:f>1</xm:f>
              </x14:cfvo>
              <x14:borderColor rgb="FF000000"/>
              <x14:negativeFillColor rgb="FFFF0000"/>
              <x14:axisColor rgb="FF000000"/>
            </x14:dataBar>
          </x14:cfRule>
          <xm:sqref>D70</xm:sqref>
        </x14:conditionalFormatting>
        <x14:conditionalFormatting xmlns:xm="http://schemas.microsoft.com/office/excel/2006/main">
          <x14:cfRule type="dataBar" id="{3251CF52-7FE6-4473-91DC-B3AD184C16C3}">
            <x14:dataBar minLength="0" maxLength="100" border="1">
              <x14:cfvo type="num">
                <xm:f>0</xm:f>
              </x14:cfvo>
              <x14:cfvo type="num">
                <xm:f>1</xm:f>
              </x14:cfvo>
              <x14:borderColor rgb="FF000000"/>
              <x14:negativeFillColor rgb="FFFF0000"/>
              <x14:axisColor rgb="FF000000"/>
            </x14:dataBar>
          </x14:cfRule>
          <xm:sqref>D71</xm:sqref>
        </x14:conditionalFormatting>
        <x14:conditionalFormatting xmlns:xm="http://schemas.microsoft.com/office/excel/2006/main">
          <x14:cfRule type="dataBar" id="{BB4B34B1-5B7E-44A2-9D17-7BD8374975E7}">
            <x14:dataBar minLength="0" maxLength="100" border="1">
              <x14:cfvo type="num">
                <xm:f>0</xm:f>
              </x14:cfvo>
              <x14:cfvo type="num">
                <xm:f>1</xm:f>
              </x14:cfvo>
              <x14:borderColor rgb="FF000000"/>
              <x14:negativeFillColor rgb="FFFF0000"/>
              <x14:axisColor rgb="FF000000"/>
            </x14:dataBar>
          </x14:cfRule>
          <xm:sqref>D72</xm:sqref>
        </x14:conditionalFormatting>
        <x14:conditionalFormatting xmlns:xm="http://schemas.microsoft.com/office/excel/2006/main">
          <x14:cfRule type="dataBar" id="{7CDCE726-8602-492D-BA4B-839797E6AEDA}">
            <x14:dataBar minLength="0" maxLength="100" border="1">
              <x14:cfvo type="num">
                <xm:f>0</xm:f>
              </x14:cfvo>
              <x14:cfvo type="num">
                <xm:f>1</xm:f>
              </x14:cfvo>
              <x14:borderColor rgb="FF000000"/>
              <x14:negativeFillColor rgb="FFFF0000"/>
              <x14:axisColor rgb="FF000000"/>
            </x14:dataBar>
          </x14:cfRule>
          <xm:sqref>D78</xm:sqref>
        </x14:conditionalFormatting>
        <x14:conditionalFormatting xmlns:xm="http://schemas.microsoft.com/office/excel/2006/main">
          <x14:cfRule type="dataBar" id="{DA5E16BF-AF1A-4666-A756-0567D42F3715}">
            <x14:dataBar minLength="0" maxLength="100" border="1">
              <x14:cfvo type="num">
                <xm:f>0</xm:f>
              </x14:cfvo>
              <x14:cfvo type="num">
                <xm:f>1</xm:f>
              </x14:cfvo>
              <x14:borderColor rgb="FF000000"/>
              <x14:negativeFillColor rgb="FFFF0000"/>
              <x14:axisColor rgb="FF000000"/>
            </x14:dataBar>
          </x14:cfRule>
          <xm:sqref>F84</xm:sqref>
        </x14:conditionalFormatting>
        <x14:conditionalFormatting xmlns:xm="http://schemas.microsoft.com/office/excel/2006/main">
          <x14:cfRule type="dataBar" id="{FC775CB9-55B1-4DC3-BE81-9681F97F7C6B}">
            <x14:dataBar minLength="0" maxLength="100" border="1">
              <x14:cfvo type="num">
                <xm:f>0</xm:f>
              </x14:cfvo>
              <x14:cfvo type="num">
                <xm:f>1</xm:f>
              </x14:cfvo>
              <x14:borderColor rgb="FF000000"/>
              <x14:negativeFillColor rgb="FFFF0000"/>
              <x14:axisColor rgb="FF000000"/>
            </x14:dataBar>
          </x14:cfRule>
          <xm:sqref>F85</xm:sqref>
        </x14:conditionalFormatting>
        <x14:conditionalFormatting xmlns:xm="http://schemas.microsoft.com/office/excel/2006/main">
          <x14:cfRule type="dataBar" id="{6680945E-1F25-4406-A395-66D6772C2D95}">
            <x14:dataBar minLength="0" maxLength="100" border="1">
              <x14:cfvo type="num">
                <xm:f>0</xm:f>
              </x14:cfvo>
              <x14:cfvo type="num">
                <xm:f>1</xm:f>
              </x14:cfvo>
              <x14:borderColor rgb="FF000000"/>
              <x14:negativeFillColor rgb="FFFF0000"/>
              <x14:axisColor rgb="FF000000"/>
            </x14:dataBar>
          </x14:cfRule>
          <xm:sqref>F86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S9"/>
  <sheetViews>
    <sheetView zoomScale="95" zoomScaleNormal="95" workbookViewId="0">
      <selection activeCell="O9" sqref="O9"/>
    </sheetView>
  </sheetViews>
  <sheetFormatPr defaultColWidth="4.28515625" defaultRowHeight="12.75"/>
  <cols>
    <col min="1" max="1" width="4.28515625" style="120"/>
    <col min="2" max="2" width="10.5703125" style="120" bestFit="1" customWidth="1"/>
    <col min="3" max="3" width="7" style="121" customWidth="1"/>
    <col min="4" max="4" width="14.28515625" style="121" bestFit="1" customWidth="1"/>
    <col min="5" max="5" width="7.7109375" style="121" customWidth="1"/>
    <col min="6" max="7" width="11.7109375" style="120" customWidth="1"/>
    <col min="8" max="8" width="8.42578125" style="120" customWidth="1"/>
    <col min="9" max="10" width="11.7109375" style="120" customWidth="1"/>
    <col min="11" max="11" width="14.7109375" style="122" customWidth="1"/>
    <col min="12" max="12" width="12.5703125" style="120" bestFit="1" customWidth="1"/>
    <col min="13" max="13" width="13.140625" style="120" bestFit="1" customWidth="1"/>
    <col min="14" max="16" width="7.85546875" style="120" customWidth="1"/>
    <col min="17" max="43" width="4.28515625" style="119"/>
    <col min="44" max="45" width="4.28515625" style="123"/>
    <col min="46" max="16384" width="4.28515625" style="119"/>
  </cols>
  <sheetData>
    <row r="1" spans="1:45" ht="15.75" customHeight="1">
      <c r="A1" s="424" t="s">
        <v>124</v>
      </c>
      <c r="B1" s="424" t="s">
        <v>125</v>
      </c>
      <c r="C1" s="424" t="s">
        <v>126</v>
      </c>
      <c r="D1" s="424" t="s">
        <v>127</v>
      </c>
      <c r="E1" s="424" t="s">
        <v>128</v>
      </c>
      <c r="F1" s="424" t="s">
        <v>129</v>
      </c>
      <c r="G1" s="424" t="s">
        <v>130</v>
      </c>
      <c r="H1" s="424" t="s">
        <v>131</v>
      </c>
      <c r="I1" s="424" t="s">
        <v>132</v>
      </c>
      <c r="J1" s="424" t="s">
        <v>133</v>
      </c>
      <c r="K1" s="427" t="s">
        <v>134</v>
      </c>
      <c r="L1" s="424" t="s">
        <v>135</v>
      </c>
      <c r="M1" s="424" t="s">
        <v>136</v>
      </c>
      <c r="N1" s="430"/>
      <c r="O1" s="430"/>
      <c r="P1" s="430"/>
      <c r="AC1" s="123"/>
      <c r="AD1" s="123"/>
      <c r="AR1" s="119"/>
      <c r="AS1" s="119"/>
    </row>
    <row r="2" spans="1:45" ht="15.75" customHeight="1" thickBot="1">
      <c r="A2" s="425"/>
      <c r="B2" s="425"/>
      <c r="C2" s="425"/>
      <c r="D2" s="425"/>
      <c r="E2" s="425"/>
      <c r="F2" s="425"/>
      <c r="G2" s="425"/>
      <c r="H2" s="425"/>
      <c r="I2" s="425"/>
      <c r="J2" s="425"/>
      <c r="K2" s="428"/>
      <c r="L2" s="425"/>
      <c r="M2" s="425"/>
      <c r="N2" s="431"/>
      <c r="O2" s="431"/>
      <c r="P2" s="431"/>
    </row>
    <row r="3" spans="1:45" ht="13.5" thickBot="1">
      <c r="A3" s="425"/>
      <c r="B3" s="425"/>
      <c r="C3" s="425"/>
      <c r="D3" s="425"/>
      <c r="E3" s="425"/>
      <c r="F3" s="425"/>
      <c r="G3" s="425"/>
      <c r="H3" s="425"/>
      <c r="I3" s="425"/>
      <c r="J3" s="425"/>
      <c r="K3" s="428"/>
      <c r="L3" s="425"/>
      <c r="M3" s="425"/>
      <c r="N3" s="145" t="s">
        <v>137</v>
      </c>
      <c r="O3" s="145" t="s">
        <v>138</v>
      </c>
      <c r="P3" s="145" t="s">
        <v>139</v>
      </c>
    </row>
    <row r="4" spans="1:45" ht="13.5" thickBot="1">
      <c r="A4" s="425"/>
      <c r="B4" s="425"/>
      <c r="C4" s="425"/>
      <c r="D4" s="425"/>
      <c r="E4" s="425"/>
      <c r="F4" s="425"/>
      <c r="G4" s="425"/>
      <c r="H4" s="425"/>
      <c r="I4" s="425"/>
      <c r="J4" s="425"/>
      <c r="K4" s="428"/>
      <c r="L4" s="425"/>
      <c r="M4" s="425"/>
      <c r="N4" s="141">
        <v>44224</v>
      </c>
      <c r="O4" s="141">
        <v>44225</v>
      </c>
      <c r="P4" s="141">
        <v>44228</v>
      </c>
    </row>
    <row r="5" spans="1:45" ht="13.5" thickBot="1">
      <c r="A5" s="426"/>
      <c r="B5" s="426"/>
      <c r="C5" s="426"/>
      <c r="D5" s="426"/>
      <c r="E5" s="426"/>
      <c r="F5" s="426"/>
      <c r="G5" s="426"/>
      <c r="H5" s="426"/>
      <c r="I5" s="426"/>
      <c r="J5" s="426"/>
      <c r="K5" s="429"/>
      <c r="L5" s="426"/>
      <c r="M5" s="426"/>
      <c r="N5" s="137" t="s">
        <v>140</v>
      </c>
      <c r="O5" s="137" t="s">
        <v>141</v>
      </c>
      <c r="P5" s="137" t="s">
        <v>142</v>
      </c>
    </row>
    <row r="6" spans="1:45" ht="13.5" customHeight="1" thickBot="1">
      <c r="A6" s="337">
        <v>1</v>
      </c>
      <c r="B6" s="336"/>
      <c r="C6" s="311" t="s">
        <v>21</v>
      </c>
      <c r="D6" s="311" t="s">
        <v>107</v>
      </c>
      <c r="E6" s="311" t="s">
        <v>26</v>
      </c>
      <c r="F6" s="338">
        <v>44224</v>
      </c>
      <c r="G6" s="338">
        <v>44228</v>
      </c>
      <c r="H6" s="328">
        <f t="shared" ref="H6:H7" ca="1" si="0">IF(G6="",NETWORKDAYS.INTL(F6,TODAY(),1),NETWORKDAYS.INTL(F6,G6,1))</f>
        <v>3</v>
      </c>
      <c r="I6" s="338">
        <v>44224</v>
      </c>
      <c r="J6" s="338" t="s">
        <v>29</v>
      </c>
      <c r="K6" s="339" t="s">
        <v>143</v>
      </c>
      <c r="L6" s="328">
        <v>6</v>
      </c>
      <c r="M6" s="329">
        <v>39</v>
      </c>
      <c r="N6" s="332">
        <v>13</v>
      </c>
      <c r="O6" s="332">
        <v>13</v>
      </c>
      <c r="P6" s="332">
        <v>13</v>
      </c>
    </row>
    <row r="7" spans="1:45" ht="13.5" customHeight="1" thickBot="1">
      <c r="A7" s="127">
        <v>2</v>
      </c>
      <c r="B7" s="331"/>
      <c r="C7" s="330" t="s">
        <v>21</v>
      </c>
      <c r="D7" s="330" t="s">
        <v>144</v>
      </c>
      <c r="E7" s="330" t="s">
        <v>26</v>
      </c>
      <c r="F7" s="340">
        <v>44224</v>
      </c>
      <c r="G7" s="338">
        <v>44228</v>
      </c>
      <c r="H7" s="328">
        <f t="shared" ca="1" si="0"/>
        <v>3</v>
      </c>
      <c r="I7" s="340">
        <v>44224</v>
      </c>
      <c r="J7" s="340" t="s">
        <v>29</v>
      </c>
      <c r="K7" s="341" t="s">
        <v>143</v>
      </c>
      <c r="L7" s="334"/>
      <c r="M7" s="334"/>
      <c r="N7" s="335"/>
      <c r="O7" s="335">
        <v>5</v>
      </c>
      <c r="P7" s="335"/>
    </row>
    <row r="8" spans="1:45" ht="13.5" customHeight="1" thickBot="1">
      <c r="A8" s="127"/>
      <c r="B8" s="331"/>
      <c r="C8" s="330"/>
      <c r="D8" s="330"/>
      <c r="E8" s="324"/>
      <c r="F8" s="325"/>
      <c r="G8" s="325"/>
      <c r="H8" s="326"/>
      <c r="I8" s="325"/>
      <c r="J8" s="325"/>
      <c r="K8" s="327"/>
      <c r="L8" s="328"/>
      <c r="M8" s="334"/>
      <c r="N8" s="335"/>
      <c r="O8" s="335"/>
      <c r="P8" s="335"/>
    </row>
    <row r="9" spans="1:45" ht="13.5" thickBot="1">
      <c r="A9" s="421"/>
      <c r="B9" s="422"/>
      <c r="C9" s="422"/>
      <c r="D9" s="422"/>
      <c r="E9" s="422"/>
      <c r="F9" s="422"/>
      <c r="G9" s="422"/>
      <c r="H9" s="422"/>
      <c r="I9" s="422"/>
      <c r="J9" s="422"/>
      <c r="K9" s="423"/>
      <c r="L9" s="142">
        <f>SUM(L6:L6)</f>
        <v>6</v>
      </c>
      <c r="M9" s="333">
        <f>SUM(M6:M6)</f>
        <v>39</v>
      </c>
      <c r="N9" s="215">
        <f>SUM(N6:N6)</f>
        <v>13</v>
      </c>
      <c r="O9" s="215">
        <f t="shared" ref="O9:P9" si="1">SUM(O6:O6)</f>
        <v>13</v>
      </c>
      <c r="P9" s="215">
        <f t="shared" si="1"/>
        <v>13</v>
      </c>
    </row>
  </sheetData>
  <mergeCells count="17">
    <mergeCell ref="M1:M5"/>
    <mergeCell ref="O1:O2"/>
    <mergeCell ref="P1:P2"/>
    <mergeCell ref="N1:N2"/>
    <mergeCell ref="A9:K9"/>
    <mergeCell ref="L1:L5"/>
    <mergeCell ref="K1:K5"/>
    <mergeCell ref="A1:A5"/>
    <mergeCell ref="B1:B5"/>
    <mergeCell ref="C1:C5"/>
    <mergeCell ref="D1:D5"/>
    <mergeCell ref="I1:I5"/>
    <mergeCell ref="J1:J5"/>
    <mergeCell ref="E1:E5"/>
    <mergeCell ref="F1:F5"/>
    <mergeCell ref="G1:G5"/>
    <mergeCell ref="H1: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XFB699"/>
  <sheetViews>
    <sheetView tabSelected="1" zoomScale="60" zoomScaleNormal="60" workbookViewId="0">
      <pane xSplit="1" ySplit="1" topLeftCell="P13" activePane="bottomRight" state="frozen"/>
      <selection pane="bottomRight" activeCell="T16" sqref="T16"/>
      <selection pane="bottomLeft" activeCell="A2" sqref="A2"/>
      <selection pane="topRight" activeCell="B1" sqref="B1"/>
    </sheetView>
  </sheetViews>
  <sheetFormatPr defaultColWidth="9.140625" defaultRowHeight="15"/>
  <cols>
    <col min="1" max="1" width="31.140625" style="36" customWidth="1"/>
    <col min="2" max="2" width="18.7109375" style="36" bestFit="1" customWidth="1"/>
    <col min="3" max="3" width="21.28515625" style="36" bestFit="1" customWidth="1"/>
    <col min="4" max="4" width="19.42578125" style="36" bestFit="1" customWidth="1"/>
    <col min="5" max="5" width="16.85546875" style="36" bestFit="1" customWidth="1"/>
    <col min="6" max="6" width="30.140625" style="36" bestFit="1" customWidth="1"/>
    <col min="7" max="7" width="23.42578125" style="36" customWidth="1"/>
    <col min="8" max="8" width="56.28515625" style="36" customWidth="1"/>
    <col min="9" max="9" width="17.28515625" style="36" customWidth="1"/>
    <col min="10" max="10" width="47.42578125" style="36" customWidth="1"/>
    <col min="11" max="11" width="30" style="36" customWidth="1"/>
    <col min="12" max="12" width="35.5703125" style="36" customWidth="1"/>
    <col min="13" max="13" width="39.85546875" style="36" customWidth="1"/>
    <col min="14" max="14" width="16.7109375" style="36" customWidth="1"/>
    <col min="15" max="15" width="54.5703125" style="36" customWidth="1"/>
    <col min="16" max="16" width="39.28515625" style="36" customWidth="1"/>
    <col min="17" max="17" width="11.5703125" style="36" customWidth="1"/>
    <col min="18" max="18" width="12" style="36" customWidth="1"/>
    <col min="19" max="19" width="11.140625" style="36" customWidth="1"/>
    <col min="20" max="20" width="15.85546875" style="36" customWidth="1"/>
    <col min="21" max="21" width="13" style="36" customWidth="1"/>
    <col min="22" max="22" width="22.5703125" style="36" customWidth="1"/>
    <col min="23" max="23" width="12.5703125" style="36" customWidth="1"/>
    <col min="24" max="24" width="13" style="36" customWidth="1"/>
    <col min="25" max="25" width="18.7109375" style="36" customWidth="1"/>
    <col min="26" max="26" width="9.28515625" style="36" customWidth="1"/>
    <col min="27" max="27" width="18.140625" style="36" customWidth="1"/>
    <col min="28" max="16384" width="9.140625" style="35"/>
  </cols>
  <sheetData>
    <row r="1" spans="1:27" ht="45">
      <c r="A1" s="34" t="s">
        <v>145</v>
      </c>
      <c r="B1" s="34" t="s">
        <v>146</v>
      </c>
      <c r="C1" s="34" t="s">
        <v>147</v>
      </c>
      <c r="D1" s="34" t="s">
        <v>148</v>
      </c>
      <c r="E1" s="34" t="s">
        <v>149</v>
      </c>
      <c r="F1" s="34" t="s">
        <v>150</v>
      </c>
      <c r="G1" s="34" t="s">
        <v>151</v>
      </c>
      <c r="H1" s="34" t="s">
        <v>152</v>
      </c>
      <c r="I1" s="34" t="s">
        <v>153</v>
      </c>
      <c r="J1" s="34" t="s">
        <v>154</v>
      </c>
      <c r="K1" s="34" t="s">
        <v>155</v>
      </c>
      <c r="L1" s="34" t="s">
        <v>156</v>
      </c>
      <c r="M1" s="34" t="s">
        <v>157</v>
      </c>
      <c r="N1" s="34" t="s">
        <v>158</v>
      </c>
      <c r="O1" s="34" t="s">
        <v>159</v>
      </c>
      <c r="P1" s="34" t="s">
        <v>160</v>
      </c>
      <c r="Q1" s="34" t="s">
        <v>161</v>
      </c>
      <c r="R1" s="34" t="s">
        <v>162</v>
      </c>
      <c r="S1" s="34" t="s">
        <v>163</v>
      </c>
      <c r="T1" s="34" t="s">
        <v>164</v>
      </c>
      <c r="U1" s="34" t="s">
        <v>165</v>
      </c>
      <c r="V1" s="34" t="s">
        <v>166</v>
      </c>
      <c r="W1" s="34" t="s">
        <v>167</v>
      </c>
      <c r="X1" s="34" t="s">
        <v>168</v>
      </c>
      <c r="Y1" s="34" t="s">
        <v>169</v>
      </c>
      <c r="Z1" s="34" t="s">
        <v>170</v>
      </c>
      <c r="AA1" s="34" t="s">
        <v>171</v>
      </c>
    </row>
    <row r="2" spans="1:27" s="139" customFormat="1" ht="75">
      <c r="A2" s="131" t="s">
        <v>172</v>
      </c>
      <c r="B2" s="228" t="s">
        <v>21</v>
      </c>
      <c r="C2" s="131" t="s">
        <v>173</v>
      </c>
      <c r="D2" s="228" t="s">
        <v>174</v>
      </c>
      <c r="E2" s="228" t="s">
        <v>18</v>
      </c>
      <c r="F2" s="228" t="s">
        <v>175</v>
      </c>
      <c r="G2" s="228" t="s">
        <v>176</v>
      </c>
      <c r="H2" s="130" t="s">
        <v>177</v>
      </c>
      <c r="I2" s="228" t="s">
        <v>178</v>
      </c>
      <c r="J2" s="228" t="s">
        <v>179</v>
      </c>
      <c r="K2" s="228" t="s">
        <v>180</v>
      </c>
      <c r="L2" s="228" t="s">
        <v>181</v>
      </c>
      <c r="M2" s="228" t="s">
        <v>182</v>
      </c>
      <c r="N2" s="228" t="s">
        <v>183</v>
      </c>
      <c r="O2" s="228" t="s">
        <v>184</v>
      </c>
      <c r="P2" s="228"/>
      <c r="Q2" s="228" t="s">
        <v>38</v>
      </c>
      <c r="R2" s="228"/>
      <c r="S2" s="228">
        <v>1</v>
      </c>
      <c r="T2" s="228" t="s">
        <v>103</v>
      </c>
      <c r="U2" s="136">
        <v>44224</v>
      </c>
      <c r="V2" s="136"/>
      <c r="W2" s="228"/>
      <c r="X2" s="228"/>
      <c r="Y2" s="138"/>
      <c r="Z2" s="228" t="s">
        <v>103</v>
      </c>
      <c r="AA2" s="321">
        <v>44223</v>
      </c>
    </row>
    <row r="3" spans="1:27" s="125" customFormat="1" ht="58.5" customHeight="1">
      <c r="A3" s="131" t="s">
        <v>185</v>
      </c>
      <c r="B3" s="228" t="s">
        <v>21</v>
      </c>
      <c r="C3" s="131" t="s">
        <v>173</v>
      </c>
      <c r="D3" s="228" t="s">
        <v>174</v>
      </c>
      <c r="E3" s="228" t="s">
        <v>18</v>
      </c>
      <c r="F3" s="228" t="s">
        <v>175</v>
      </c>
      <c r="G3" s="228" t="s">
        <v>176</v>
      </c>
      <c r="H3" s="130"/>
      <c r="I3" s="228" t="s">
        <v>186</v>
      </c>
      <c r="J3" s="228" t="s">
        <v>187</v>
      </c>
      <c r="K3" s="228" t="s">
        <v>188</v>
      </c>
      <c r="L3" s="228"/>
      <c r="M3" s="228" t="s">
        <v>189</v>
      </c>
      <c r="N3" s="228" t="s">
        <v>183</v>
      </c>
      <c r="O3" s="228" t="s">
        <v>190</v>
      </c>
      <c r="P3" s="228"/>
      <c r="Q3" s="228" t="s">
        <v>38</v>
      </c>
      <c r="R3" s="228"/>
      <c r="S3" s="228">
        <v>1</v>
      </c>
      <c r="T3" s="228" t="s">
        <v>103</v>
      </c>
      <c r="U3" s="136">
        <v>44224</v>
      </c>
      <c r="V3" s="136"/>
      <c r="W3" s="228"/>
      <c r="X3" s="228"/>
      <c r="Y3" s="138"/>
      <c r="Z3" s="228" t="s">
        <v>103</v>
      </c>
      <c r="AA3" s="321">
        <v>44223</v>
      </c>
    </row>
    <row r="4" spans="1:27" s="125" customFormat="1" ht="165">
      <c r="A4" s="131" t="s">
        <v>191</v>
      </c>
      <c r="B4" s="228" t="s">
        <v>21</v>
      </c>
      <c r="C4" s="131" t="s">
        <v>173</v>
      </c>
      <c r="D4" s="228" t="s">
        <v>174</v>
      </c>
      <c r="E4" s="228" t="s">
        <v>18</v>
      </c>
      <c r="F4" s="228" t="s">
        <v>175</v>
      </c>
      <c r="G4" s="228" t="s">
        <v>176</v>
      </c>
      <c r="H4" s="130"/>
      <c r="I4" s="228" t="s">
        <v>192</v>
      </c>
      <c r="J4" s="228" t="s">
        <v>193</v>
      </c>
      <c r="K4" s="228" t="s">
        <v>194</v>
      </c>
      <c r="L4" s="228"/>
      <c r="M4" s="228" t="s">
        <v>195</v>
      </c>
      <c r="N4" s="228" t="s">
        <v>183</v>
      </c>
      <c r="O4" s="228" t="s">
        <v>196</v>
      </c>
      <c r="P4" s="228"/>
      <c r="Q4" s="228" t="s">
        <v>38</v>
      </c>
      <c r="R4" s="228"/>
      <c r="S4" s="228">
        <v>1</v>
      </c>
      <c r="T4" s="228" t="s">
        <v>103</v>
      </c>
      <c r="U4" s="136">
        <v>44224</v>
      </c>
      <c r="V4" s="136"/>
      <c r="W4" s="228"/>
      <c r="X4" s="228"/>
      <c r="Y4" s="138"/>
      <c r="Z4" s="228" t="s">
        <v>103</v>
      </c>
      <c r="AA4" s="321">
        <v>44223</v>
      </c>
    </row>
    <row r="5" spans="1:27" s="125" customFormat="1" ht="105">
      <c r="A5" s="131" t="s">
        <v>197</v>
      </c>
      <c r="B5" s="228" t="s">
        <v>21</v>
      </c>
      <c r="C5" s="131" t="s">
        <v>173</v>
      </c>
      <c r="D5" s="228" t="s">
        <v>174</v>
      </c>
      <c r="E5" s="228" t="s">
        <v>18</v>
      </c>
      <c r="F5" s="228" t="s">
        <v>175</v>
      </c>
      <c r="G5" s="228" t="s">
        <v>176</v>
      </c>
      <c r="H5" s="130"/>
      <c r="I5" s="228" t="s">
        <v>198</v>
      </c>
      <c r="J5" s="228" t="s">
        <v>199</v>
      </c>
      <c r="K5" s="228" t="s">
        <v>200</v>
      </c>
      <c r="L5" s="228"/>
      <c r="M5" s="228" t="s">
        <v>201</v>
      </c>
      <c r="N5" s="228" t="s">
        <v>183</v>
      </c>
      <c r="O5" s="228" t="s">
        <v>202</v>
      </c>
      <c r="P5" s="228"/>
      <c r="Q5" s="228" t="s">
        <v>38</v>
      </c>
      <c r="R5" s="228"/>
      <c r="S5" s="228">
        <v>1</v>
      </c>
      <c r="T5" s="228" t="s">
        <v>103</v>
      </c>
      <c r="U5" s="136">
        <v>44224</v>
      </c>
      <c r="V5" s="136"/>
      <c r="W5" s="228"/>
      <c r="X5" s="228"/>
      <c r="Y5" s="138"/>
      <c r="Z5" s="228" t="s">
        <v>103</v>
      </c>
      <c r="AA5" s="321">
        <v>44223</v>
      </c>
    </row>
    <row r="6" spans="1:27" s="125" customFormat="1" ht="409.6">
      <c r="A6" s="131" t="s">
        <v>203</v>
      </c>
      <c r="B6" s="228" t="s">
        <v>21</v>
      </c>
      <c r="C6" s="131" t="s">
        <v>173</v>
      </c>
      <c r="D6" s="228" t="s">
        <v>174</v>
      </c>
      <c r="E6" s="228" t="s">
        <v>18</v>
      </c>
      <c r="F6" s="228" t="s">
        <v>175</v>
      </c>
      <c r="G6" s="228" t="s">
        <v>176</v>
      </c>
      <c r="H6" s="130"/>
      <c r="I6" s="228" t="s">
        <v>204</v>
      </c>
      <c r="J6" s="228" t="s">
        <v>199</v>
      </c>
      <c r="K6" s="228" t="s">
        <v>205</v>
      </c>
      <c r="L6" s="228"/>
      <c r="M6" s="228" t="s">
        <v>206</v>
      </c>
      <c r="N6" s="228" t="s">
        <v>183</v>
      </c>
      <c r="O6" s="228" t="s">
        <v>207</v>
      </c>
      <c r="P6" s="228" t="s">
        <v>208</v>
      </c>
      <c r="Q6" s="228" t="s">
        <v>39</v>
      </c>
      <c r="R6" s="228" t="s">
        <v>209</v>
      </c>
      <c r="S6" s="228">
        <v>2</v>
      </c>
      <c r="T6" s="228" t="s">
        <v>103</v>
      </c>
      <c r="U6" s="136">
        <v>44224</v>
      </c>
      <c r="V6" s="136"/>
      <c r="W6" s="228"/>
      <c r="X6" s="228"/>
      <c r="Y6" s="138"/>
      <c r="Z6" s="228" t="s">
        <v>103</v>
      </c>
      <c r="AA6" s="321">
        <v>44223</v>
      </c>
    </row>
    <row r="7" spans="1:27" s="125" customFormat="1" ht="135">
      <c r="A7" s="131" t="s">
        <v>210</v>
      </c>
      <c r="B7" s="228" t="s">
        <v>21</v>
      </c>
      <c r="C7" s="131" t="s">
        <v>173</v>
      </c>
      <c r="D7" s="228" t="s">
        <v>174</v>
      </c>
      <c r="E7" s="228" t="s">
        <v>18</v>
      </c>
      <c r="F7" s="228" t="s">
        <v>175</v>
      </c>
      <c r="G7" s="228" t="s">
        <v>176</v>
      </c>
      <c r="H7" s="130"/>
      <c r="I7" s="228" t="s">
        <v>211</v>
      </c>
      <c r="J7" s="228" t="s">
        <v>199</v>
      </c>
      <c r="K7" s="228" t="s">
        <v>212</v>
      </c>
      <c r="L7" s="228"/>
      <c r="M7" s="228" t="s">
        <v>213</v>
      </c>
      <c r="N7" s="228" t="s">
        <v>183</v>
      </c>
      <c r="O7" s="228" t="s">
        <v>214</v>
      </c>
      <c r="P7" s="228"/>
      <c r="Q7" s="228" t="s">
        <v>38</v>
      </c>
      <c r="R7" s="228"/>
      <c r="S7" s="228">
        <v>1</v>
      </c>
      <c r="T7" s="228" t="s">
        <v>103</v>
      </c>
      <c r="U7" s="136">
        <v>44224</v>
      </c>
      <c r="V7" s="136"/>
      <c r="W7" s="228"/>
      <c r="X7" s="228"/>
      <c r="Y7" s="138"/>
      <c r="Z7" s="228" t="s">
        <v>103</v>
      </c>
      <c r="AA7" s="321">
        <v>44223</v>
      </c>
    </row>
    <row r="8" spans="1:27" s="125" customFormat="1" ht="105">
      <c r="A8" s="131" t="s">
        <v>215</v>
      </c>
      <c r="B8" s="228" t="s">
        <v>21</v>
      </c>
      <c r="C8" s="131" t="s">
        <v>173</v>
      </c>
      <c r="D8" s="228" t="s">
        <v>174</v>
      </c>
      <c r="E8" s="228" t="s">
        <v>18</v>
      </c>
      <c r="F8" s="228" t="s">
        <v>175</v>
      </c>
      <c r="G8" s="228" t="s">
        <v>176</v>
      </c>
      <c r="H8" s="130"/>
      <c r="I8" s="228" t="s">
        <v>211</v>
      </c>
      <c r="J8" s="228" t="s">
        <v>216</v>
      </c>
      <c r="K8" s="228" t="s">
        <v>217</v>
      </c>
      <c r="L8" s="228" t="s">
        <v>218</v>
      </c>
      <c r="M8" s="228" t="s">
        <v>219</v>
      </c>
      <c r="N8" s="228" t="s">
        <v>220</v>
      </c>
      <c r="O8" s="228" t="s">
        <v>221</v>
      </c>
      <c r="P8" s="228"/>
      <c r="Q8" s="228" t="s">
        <v>38</v>
      </c>
      <c r="R8" s="228"/>
      <c r="S8" s="228">
        <v>1</v>
      </c>
      <c r="T8" s="228" t="s">
        <v>103</v>
      </c>
      <c r="U8" s="136">
        <v>44224</v>
      </c>
      <c r="V8" s="136"/>
      <c r="W8" s="228"/>
      <c r="X8" s="228"/>
      <c r="Y8" s="138"/>
      <c r="Z8" s="228" t="s">
        <v>103</v>
      </c>
      <c r="AA8" s="321">
        <v>44223</v>
      </c>
    </row>
    <row r="9" spans="1:27" s="125" customFormat="1" ht="105">
      <c r="A9" s="131" t="s">
        <v>222</v>
      </c>
      <c r="B9" s="228" t="s">
        <v>21</v>
      </c>
      <c r="C9" s="131" t="s">
        <v>173</v>
      </c>
      <c r="D9" s="228" t="s">
        <v>174</v>
      </c>
      <c r="E9" s="228" t="s">
        <v>18</v>
      </c>
      <c r="F9" s="228" t="s">
        <v>175</v>
      </c>
      <c r="G9" s="228" t="s">
        <v>176</v>
      </c>
      <c r="H9" s="130"/>
      <c r="I9" s="228" t="s">
        <v>211</v>
      </c>
      <c r="J9" s="228" t="s">
        <v>223</v>
      </c>
      <c r="K9" s="228" t="s">
        <v>224</v>
      </c>
      <c r="L9" s="228" t="s">
        <v>181</v>
      </c>
      <c r="M9" s="228" t="s">
        <v>225</v>
      </c>
      <c r="N9" s="228" t="s">
        <v>183</v>
      </c>
      <c r="O9" s="228" t="s">
        <v>226</v>
      </c>
      <c r="P9" s="228"/>
      <c r="Q9" s="228" t="s">
        <v>38</v>
      </c>
      <c r="R9" s="228"/>
      <c r="S9" s="228">
        <v>1</v>
      </c>
      <c r="T9" s="228" t="s">
        <v>103</v>
      </c>
      <c r="U9" s="136">
        <v>44224</v>
      </c>
      <c r="V9" s="136"/>
      <c r="W9" s="228"/>
      <c r="X9" s="228"/>
      <c r="Y9" s="138"/>
      <c r="Z9" s="228" t="s">
        <v>103</v>
      </c>
      <c r="AA9" s="321">
        <v>44223</v>
      </c>
    </row>
    <row r="10" spans="1:27" s="125" customFormat="1" ht="180">
      <c r="A10" s="131" t="s">
        <v>227</v>
      </c>
      <c r="B10" s="228" t="s">
        <v>21</v>
      </c>
      <c r="C10" s="131" t="s">
        <v>173</v>
      </c>
      <c r="D10" s="228" t="s">
        <v>174</v>
      </c>
      <c r="E10" s="228" t="s">
        <v>18</v>
      </c>
      <c r="F10" s="228" t="s">
        <v>175</v>
      </c>
      <c r="G10" s="228" t="s">
        <v>176</v>
      </c>
      <c r="H10" s="130"/>
      <c r="I10" s="228" t="s">
        <v>211</v>
      </c>
      <c r="J10" s="228" t="s">
        <v>223</v>
      </c>
      <c r="K10" s="228" t="s">
        <v>228</v>
      </c>
      <c r="L10" s="228"/>
      <c r="M10" s="228" t="s">
        <v>229</v>
      </c>
      <c r="N10" s="228" t="s">
        <v>183</v>
      </c>
      <c r="O10" s="228" t="s">
        <v>230</v>
      </c>
      <c r="P10" s="228"/>
      <c r="Q10" s="228" t="s">
        <v>38</v>
      </c>
      <c r="R10" s="228"/>
      <c r="S10" s="228">
        <v>1</v>
      </c>
      <c r="T10" s="228" t="s">
        <v>103</v>
      </c>
      <c r="U10" s="136">
        <v>44224</v>
      </c>
      <c r="V10" s="136"/>
      <c r="W10" s="228"/>
      <c r="X10" s="228"/>
      <c r="Y10" s="138"/>
      <c r="Z10" s="228" t="s">
        <v>103</v>
      </c>
      <c r="AA10" s="321">
        <v>44223</v>
      </c>
    </row>
    <row r="11" spans="1:27" s="125" customFormat="1" ht="45">
      <c r="A11" s="131" t="s">
        <v>231</v>
      </c>
      <c r="B11" s="228" t="s">
        <v>21</v>
      </c>
      <c r="C11" s="131" t="s">
        <v>173</v>
      </c>
      <c r="D11" s="228"/>
      <c r="E11" s="228"/>
      <c r="F11" s="228" t="s">
        <v>232</v>
      </c>
      <c r="G11" s="228" t="s">
        <v>176</v>
      </c>
      <c r="H11" s="130"/>
      <c r="I11" s="228"/>
      <c r="J11" s="228" t="s">
        <v>223</v>
      </c>
      <c r="K11" s="228" t="s">
        <v>233</v>
      </c>
      <c r="L11" s="228"/>
      <c r="M11" s="228"/>
      <c r="N11" s="228" t="s">
        <v>183</v>
      </c>
      <c r="O11" s="228" t="s">
        <v>234</v>
      </c>
      <c r="P11" s="228"/>
      <c r="Q11" s="228" t="s">
        <v>38</v>
      </c>
      <c r="R11" s="228"/>
      <c r="S11" s="228">
        <v>1</v>
      </c>
      <c r="T11" s="228" t="s">
        <v>103</v>
      </c>
      <c r="U11" s="136">
        <v>44224</v>
      </c>
      <c r="V11" s="136"/>
      <c r="W11" s="228"/>
      <c r="X11" s="228"/>
      <c r="Y11" s="138"/>
      <c r="Z11" s="228" t="s">
        <v>103</v>
      </c>
      <c r="AA11" s="321">
        <v>44223</v>
      </c>
    </row>
    <row r="12" spans="1:27" s="125" customFormat="1" ht="105">
      <c r="A12" s="131" t="s">
        <v>235</v>
      </c>
      <c r="B12" s="228" t="s">
        <v>21</v>
      </c>
      <c r="C12" s="131" t="s">
        <v>173</v>
      </c>
      <c r="D12" s="228" t="s">
        <v>174</v>
      </c>
      <c r="E12" s="228" t="s">
        <v>19</v>
      </c>
      <c r="F12" s="228" t="s">
        <v>175</v>
      </c>
      <c r="G12" s="228" t="s">
        <v>236</v>
      </c>
      <c r="H12" s="130" t="s">
        <v>237</v>
      </c>
      <c r="I12" s="228" t="s">
        <v>238</v>
      </c>
      <c r="J12" s="228" t="s">
        <v>239</v>
      </c>
      <c r="K12" s="228" t="s">
        <v>240</v>
      </c>
      <c r="L12" s="228" t="s">
        <v>181</v>
      </c>
      <c r="M12" s="228" t="s">
        <v>241</v>
      </c>
      <c r="N12" s="228" t="s">
        <v>183</v>
      </c>
      <c r="O12" s="228" t="s">
        <v>242</v>
      </c>
      <c r="P12" s="228"/>
      <c r="Q12" s="228" t="s">
        <v>38</v>
      </c>
      <c r="R12" s="228"/>
      <c r="S12" s="228">
        <v>1</v>
      </c>
      <c r="T12" s="228" t="s">
        <v>103</v>
      </c>
      <c r="U12" s="136">
        <v>44224</v>
      </c>
      <c r="V12" s="136"/>
      <c r="W12" s="228"/>
      <c r="X12" s="228"/>
      <c r="Y12" s="138"/>
      <c r="Z12" s="228" t="s">
        <v>103</v>
      </c>
      <c r="AA12" s="321">
        <v>44223</v>
      </c>
    </row>
    <row r="13" spans="1:27" s="125" customFormat="1" ht="135">
      <c r="A13" s="131" t="s">
        <v>243</v>
      </c>
      <c r="B13" s="228" t="s">
        <v>21</v>
      </c>
      <c r="C13" s="131" t="s">
        <v>173</v>
      </c>
      <c r="D13" s="228" t="s">
        <v>174</v>
      </c>
      <c r="E13" s="228" t="s">
        <v>19</v>
      </c>
      <c r="F13" s="228" t="s">
        <v>175</v>
      </c>
      <c r="G13" s="228" t="s">
        <v>236</v>
      </c>
      <c r="H13" s="130"/>
      <c r="I13" s="228" t="s">
        <v>238</v>
      </c>
      <c r="J13" s="228" t="s">
        <v>239</v>
      </c>
      <c r="K13" s="228" t="s">
        <v>244</v>
      </c>
      <c r="L13" s="228"/>
      <c r="M13" s="228" t="s">
        <v>245</v>
      </c>
      <c r="N13" s="228" t="s">
        <v>183</v>
      </c>
      <c r="O13" s="228" t="s">
        <v>246</v>
      </c>
      <c r="P13" s="228"/>
      <c r="Q13" s="228" t="s">
        <v>38</v>
      </c>
      <c r="R13" s="228"/>
      <c r="S13" s="228">
        <v>1</v>
      </c>
      <c r="T13" s="228" t="s">
        <v>103</v>
      </c>
      <c r="U13" s="136">
        <v>44224</v>
      </c>
      <c r="V13" s="136"/>
      <c r="W13" s="228"/>
      <c r="X13" s="228"/>
      <c r="Y13" s="138"/>
      <c r="Z13" s="228" t="s">
        <v>103</v>
      </c>
      <c r="AA13" s="321">
        <v>44223</v>
      </c>
    </row>
    <row r="14" spans="1:27" s="125" customFormat="1" ht="60">
      <c r="A14" s="131" t="s">
        <v>247</v>
      </c>
      <c r="B14" s="228" t="s">
        <v>21</v>
      </c>
      <c r="C14" s="131" t="s">
        <v>173</v>
      </c>
      <c r="D14" s="228" t="s">
        <v>174</v>
      </c>
      <c r="E14" s="228" t="s">
        <v>19</v>
      </c>
      <c r="F14" s="228" t="s">
        <v>175</v>
      </c>
      <c r="G14" s="228" t="s">
        <v>236</v>
      </c>
      <c r="H14" s="130"/>
      <c r="I14" s="228" t="s">
        <v>238</v>
      </c>
      <c r="J14" s="228" t="s">
        <v>248</v>
      </c>
      <c r="K14" s="228" t="s">
        <v>249</v>
      </c>
      <c r="L14" s="228" t="s">
        <v>218</v>
      </c>
      <c r="M14" s="228" t="s">
        <v>250</v>
      </c>
      <c r="N14" s="228" t="s">
        <v>220</v>
      </c>
      <c r="O14" s="228" t="s">
        <v>251</v>
      </c>
      <c r="P14" s="228"/>
      <c r="Q14" s="228" t="s">
        <v>38</v>
      </c>
      <c r="R14" s="228"/>
      <c r="S14" s="228">
        <v>1</v>
      </c>
      <c r="T14" s="228" t="s">
        <v>103</v>
      </c>
      <c r="U14" s="136">
        <v>44224</v>
      </c>
      <c r="V14" s="136"/>
      <c r="W14" s="228"/>
      <c r="X14" s="228"/>
      <c r="Y14" s="138"/>
      <c r="Z14" s="228" t="s">
        <v>103</v>
      </c>
      <c r="AA14" s="321">
        <v>44223</v>
      </c>
    </row>
    <row r="15" spans="1:27" s="139" customFormat="1" ht="75">
      <c r="A15" s="131" t="s">
        <v>252</v>
      </c>
      <c r="B15" s="228" t="s">
        <v>21</v>
      </c>
      <c r="C15" s="131" t="s">
        <v>253</v>
      </c>
      <c r="D15" s="228" t="s">
        <v>174</v>
      </c>
      <c r="E15" s="228" t="s">
        <v>18</v>
      </c>
      <c r="F15" s="228" t="s">
        <v>175</v>
      </c>
      <c r="G15" s="228" t="s">
        <v>254</v>
      </c>
      <c r="H15" s="130" t="s">
        <v>255</v>
      </c>
      <c r="I15" s="228" t="s">
        <v>178</v>
      </c>
      <c r="J15" s="228" t="s">
        <v>179</v>
      </c>
      <c r="K15" s="228" t="s">
        <v>180</v>
      </c>
      <c r="L15" s="228" t="s">
        <v>181</v>
      </c>
      <c r="M15" s="228" t="s">
        <v>182</v>
      </c>
      <c r="N15" s="228" t="s">
        <v>183</v>
      </c>
      <c r="O15" s="228" t="s">
        <v>184</v>
      </c>
      <c r="P15" s="228"/>
      <c r="Q15" s="228"/>
      <c r="R15" s="228"/>
      <c r="S15" s="228"/>
      <c r="T15" s="228"/>
      <c r="U15" s="136"/>
      <c r="V15" s="136"/>
      <c r="W15" s="228"/>
      <c r="X15" s="228"/>
      <c r="Y15" s="138"/>
      <c r="Z15" s="228" t="s">
        <v>103</v>
      </c>
      <c r="AA15" s="321">
        <v>44223</v>
      </c>
    </row>
    <row r="16" spans="1:27" s="125" customFormat="1" ht="58.5" customHeight="1">
      <c r="A16" s="131" t="s">
        <v>256</v>
      </c>
      <c r="B16" s="228" t="s">
        <v>21</v>
      </c>
      <c r="C16" s="131" t="s">
        <v>253</v>
      </c>
      <c r="D16" s="228" t="s">
        <v>174</v>
      </c>
      <c r="E16" s="228" t="s">
        <v>18</v>
      </c>
      <c r="F16" s="228" t="s">
        <v>175</v>
      </c>
      <c r="G16" s="228" t="s">
        <v>254</v>
      </c>
      <c r="H16" s="130"/>
      <c r="I16" s="228" t="s">
        <v>186</v>
      </c>
      <c r="J16" s="228" t="s">
        <v>187</v>
      </c>
      <c r="K16" s="228" t="s">
        <v>188</v>
      </c>
      <c r="L16" s="228"/>
      <c r="M16" s="228" t="s">
        <v>257</v>
      </c>
      <c r="N16" s="228" t="s">
        <v>183</v>
      </c>
      <c r="O16" s="228" t="s">
        <v>258</v>
      </c>
      <c r="P16" s="228"/>
      <c r="Q16" s="228"/>
      <c r="R16" s="228"/>
      <c r="S16" s="228"/>
      <c r="T16" s="228"/>
      <c r="U16" s="136"/>
      <c r="V16" s="136"/>
      <c r="W16" s="228"/>
      <c r="X16" s="228"/>
      <c r="Y16" s="138"/>
      <c r="Z16" s="228" t="s">
        <v>103</v>
      </c>
      <c r="AA16" s="321">
        <v>44223</v>
      </c>
    </row>
    <row r="17" spans="1:27" s="125" customFormat="1" ht="165">
      <c r="A17" s="131" t="s">
        <v>259</v>
      </c>
      <c r="B17" s="228" t="s">
        <v>21</v>
      </c>
      <c r="C17" s="131" t="s">
        <v>253</v>
      </c>
      <c r="D17" s="228" t="s">
        <v>174</v>
      </c>
      <c r="E17" s="228" t="s">
        <v>18</v>
      </c>
      <c r="F17" s="228" t="s">
        <v>175</v>
      </c>
      <c r="G17" s="228" t="s">
        <v>254</v>
      </c>
      <c r="H17" s="130"/>
      <c r="I17" s="228" t="s">
        <v>260</v>
      </c>
      <c r="J17" s="228" t="s">
        <v>261</v>
      </c>
      <c r="K17" s="228" t="s">
        <v>194</v>
      </c>
      <c r="L17" s="228"/>
      <c r="M17" s="228" t="s">
        <v>195</v>
      </c>
      <c r="N17" s="228" t="s">
        <v>183</v>
      </c>
      <c r="O17" s="228" t="s">
        <v>262</v>
      </c>
      <c r="P17" s="228"/>
      <c r="Q17" s="228"/>
      <c r="R17" s="228"/>
      <c r="S17" s="228"/>
      <c r="T17" s="228"/>
      <c r="U17" s="136"/>
      <c r="V17" s="136"/>
      <c r="W17" s="228"/>
      <c r="X17" s="228"/>
      <c r="Y17" s="138"/>
      <c r="Z17" s="228" t="s">
        <v>103</v>
      </c>
      <c r="AA17" s="321">
        <v>44223</v>
      </c>
    </row>
    <row r="18" spans="1:27" s="125" customFormat="1" ht="105">
      <c r="A18" s="131" t="s">
        <v>263</v>
      </c>
      <c r="B18" s="228" t="s">
        <v>21</v>
      </c>
      <c r="C18" s="131" t="s">
        <v>253</v>
      </c>
      <c r="D18" s="228" t="s">
        <v>174</v>
      </c>
      <c r="E18" s="228" t="s">
        <v>18</v>
      </c>
      <c r="F18" s="228" t="s">
        <v>175</v>
      </c>
      <c r="G18" s="228" t="s">
        <v>254</v>
      </c>
      <c r="H18" s="130"/>
      <c r="I18" s="228" t="s">
        <v>264</v>
      </c>
      <c r="J18" s="228" t="s">
        <v>199</v>
      </c>
      <c r="K18" s="228" t="s">
        <v>200</v>
      </c>
      <c r="L18" s="228"/>
      <c r="M18" s="228" t="s">
        <v>265</v>
      </c>
      <c r="N18" s="228" t="s">
        <v>183</v>
      </c>
      <c r="O18" s="228" t="s">
        <v>202</v>
      </c>
      <c r="P18" s="228"/>
      <c r="Q18" s="228"/>
      <c r="R18" s="228"/>
      <c r="S18" s="228"/>
      <c r="T18" s="228"/>
      <c r="U18" s="136"/>
      <c r="V18" s="136"/>
      <c r="W18" s="228"/>
      <c r="X18" s="228"/>
      <c r="Y18" s="138"/>
      <c r="Z18" s="228" t="s">
        <v>103</v>
      </c>
      <c r="AA18" s="321">
        <v>44223</v>
      </c>
    </row>
    <row r="19" spans="1:27" s="125" customFormat="1" ht="409.5">
      <c r="A19" s="131" t="s">
        <v>266</v>
      </c>
      <c r="B19" s="228" t="s">
        <v>21</v>
      </c>
      <c r="C19" s="131" t="s">
        <v>253</v>
      </c>
      <c r="D19" s="228" t="s">
        <v>174</v>
      </c>
      <c r="E19" s="228" t="s">
        <v>18</v>
      </c>
      <c r="F19" s="228" t="s">
        <v>175</v>
      </c>
      <c r="G19" s="228" t="s">
        <v>254</v>
      </c>
      <c r="H19" s="130"/>
      <c r="I19" s="228" t="s">
        <v>204</v>
      </c>
      <c r="J19" s="228" t="s">
        <v>199</v>
      </c>
      <c r="K19" s="228" t="s">
        <v>205</v>
      </c>
      <c r="L19" s="228"/>
      <c r="M19" s="228" t="s">
        <v>206</v>
      </c>
      <c r="N19" s="228" t="s">
        <v>183</v>
      </c>
      <c r="O19" s="228" t="s">
        <v>207</v>
      </c>
      <c r="P19" s="228"/>
      <c r="Q19" s="228"/>
      <c r="R19" s="228"/>
      <c r="S19" s="228"/>
      <c r="T19" s="228"/>
      <c r="U19" s="136"/>
      <c r="V19" s="136"/>
      <c r="W19" s="228"/>
      <c r="X19" s="228"/>
      <c r="Y19" s="138"/>
      <c r="Z19" s="228" t="s">
        <v>103</v>
      </c>
      <c r="AA19" s="321">
        <v>44223</v>
      </c>
    </row>
    <row r="20" spans="1:27" s="125" customFormat="1" ht="135">
      <c r="A20" s="131" t="s">
        <v>267</v>
      </c>
      <c r="B20" s="228" t="s">
        <v>21</v>
      </c>
      <c r="C20" s="131" t="s">
        <v>253</v>
      </c>
      <c r="D20" s="228" t="s">
        <v>174</v>
      </c>
      <c r="E20" s="228" t="s">
        <v>18</v>
      </c>
      <c r="F20" s="228" t="s">
        <v>175</v>
      </c>
      <c r="G20" s="228" t="s">
        <v>254</v>
      </c>
      <c r="H20" s="130"/>
      <c r="I20" s="228" t="s">
        <v>268</v>
      </c>
      <c r="J20" s="228" t="s">
        <v>199</v>
      </c>
      <c r="K20" s="228" t="s">
        <v>212</v>
      </c>
      <c r="L20" s="228"/>
      <c r="M20" s="228" t="s">
        <v>213</v>
      </c>
      <c r="N20" s="228" t="s">
        <v>183</v>
      </c>
      <c r="O20" s="228" t="s">
        <v>214</v>
      </c>
      <c r="P20" s="228"/>
      <c r="Q20" s="228"/>
      <c r="R20" s="228"/>
      <c r="S20" s="228"/>
      <c r="T20" s="228"/>
      <c r="U20" s="136"/>
      <c r="V20" s="136"/>
      <c r="W20" s="228"/>
      <c r="X20" s="228"/>
      <c r="Y20" s="138"/>
      <c r="Z20" s="228" t="s">
        <v>103</v>
      </c>
      <c r="AA20" s="321">
        <v>44223</v>
      </c>
    </row>
    <row r="21" spans="1:27" s="125" customFormat="1" ht="105">
      <c r="A21" s="131" t="s">
        <v>269</v>
      </c>
      <c r="B21" s="228" t="s">
        <v>21</v>
      </c>
      <c r="C21" s="131" t="s">
        <v>253</v>
      </c>
      <c r="D21" s="228" t="s">
        <v>174</v>
      </c>
      <c r="E21" s="228" t="s">
        <v>18</v>
      </c>
      <c r="F21" s="228" t="s">
        <v>175</v>
      </c>
      <c r="G21" s="228" t="s">
        <v>254</v>
      </c>
      <c r="H21" s="130"/>
      <c r="I21" s="228" t="s">
        <v>268</v>
      </c>
      <c r="J21" s="228" t="s">
        <v>216</v>
      </c>
      <c r="K21" s="228" t="s">
        <v>217</v>
      </c>
      <c r="L21" s="228" t="s">
        <v>218</v>
      </c>
      <c r="M21" s="228" t="s">
        <v>219</v>
      </c>
      <c r="N21" s="228" t="s">
        <v>220</v>
      </c>
      <c r="O21" s="228" t="s">
        <v>221</v>
      </c>
      <c r="P21" s="228"/>
      <c r="Q21" s="228"/>
      <c r="R21" s="228"/>
      <c r="S21" s="228"/>
      <c r="T21" s="228"/>
      <c r="U21" s="136"/>
      <c r="V21" s="136"/>
      <c r="W21" s="228"/>
      <c r="X21" s="228"/>
      <c r="Y21" s="138"/>
      <c r="Z21" s="228" t="s">
        <v>103</v>
      </c>
      <c r="AA21" s="321">
        <v>44223</v>
      </c>
    </row>
    <row r="22" spans="1:27" s="125" customFormat="1" ht="105">
      <c r="A22" s="131" t="s">
        <v>270</v>
      </c>
      <c r="B22" s="228" t="s">
        <v>21</v>
      </c>
      <c r="C22" s="131" t="s">
        <v>253</v>
      </c>
      <c r="D22" s="228" t="s">
        <v>174</v>
      </c>
      <c r="E22" s="228" t="s">
        <v>18</v>
      </c>
      <c r="F22" s="228" t="s">
        <v>175</v>
      </c>
      <c r="G22" s="228" t="s">
        <v>254</v>
      </c>
      <c r="H22" s="130"/>
      <c r="I22" s="228" t="s">
        <v>268</v>
      </c>
      <c r="J22" s="228" t="s">
        <v>223</v>
      </c>
      <c r="K22" s="228" t="s">
        <v>224</v>
      </c>
      <c r="L22" s="228" t="s">
        <v>181</v>
      </c>
      <c r="M22" s="228" t="s">
        <v>225</v>
      </c>
      <c r="N22" s="228" t="s">
        <v>183</v>
      </c>
      <c r="O22" s="228" t="s">
        <v>226</v>
      </c>
      <c r="P22" s="228"/>
      <c r="Q22" s="228"/>
      <c r="R22" s="228"/>
      <c r="S22" s="228"/>
      <c r="T22" s="228"/>
      <c r="U22" s="136"/>
      <c r="V22" s="136"/>
      <c r="W22" s="228"/>
      <c r="X22" s="228"/>
      <c r="Y22" s="138"/>
      <c r="Z22" s="228" t="s">
        <v>103</v>
      </c>
      <c r="AA22" s="321">
        <v>44223</v>
      </c>
    </row>
    <row r="23" spans="1:27" s="125" customFormat="1" ht="180">
      <c r="A23" s="131" t="s">
        <v>271</v>
      </c>
      <c r="B23" s="228" t="s">
        <v>21</v>
      </c>
      <c r="C23" s="131" t="s">
        <v>253</v>
      </c>
      <c r="D23" s="228" t="s">
        <v>174</v>
      </c>
      <c r="E23" s="228" t="s">
        <v>18</v>
      </c>
      <c r="F23" s="228" t="s">
        <v>175</v>
      </c>
      <c r="G23" s="228" t="s">
        <v>254</v>
      </c>
      <c r="H23" s="130"/>
      <c r="I23" s="228" t="s">
        <v>268</v>
      </c>
      <c r="J23" s="228" t="s">
        <v>223</v>
      </c>
      <c r="K23" s="228" t="s">
        <v>228</v>
      </c>
      <c r="L23" s="228"/>
      <c r="M23" s="228" t="s">
        <v>229</v>
      </c>
      <c r="N23" s="228" t="s">
        <v>183</v>
      </c>
      <c r="O23" s="228" t="s">
        <v>230</v>
      </c>
      <c r="P23" s="228"/>
      <c r="Q23" s="228"/>
      <c r="R23" s="228"/>
      <c r="S23" s="228"/>
      <c r="T23" s="228"/>
      <c r="U23" s="136"/>
      <c r="V23" s="136"/>
      <c r="W23" s="228"/>
      <c r="X23" s="228"/>
      <c r="Y23" s="138"/>
      <c r="Z23" s="228" t="s">
        <v>103</v>
      </c>
      <c r="AA23" s="321">
        <v>44223</v>
      </c>
    </row>
    <row r="24" spans="1:27" s="125" customFormat="1" ht="45">
      <c r="A24" s="131" t="s">
        <v>272</v>
      </c>
      <c r="B24" s="228" t="s">
        <v>21</v>
      </c>
      <c r="C24" s="131" t="s">
        <v>253</v>
      </c>
      <c r="D24" s="228"/>
      <c r="E24" s="228"/>
      <c r="F24" s="228" t="s">
        <v>232</v>
      </c>
      <c r="G24" s="228" t="s">
        <v>254</v>
      </c>
      <c r="H24" s="130"/>
      <c r="I24" s="228"/>
      <c r="J24" s="228" t="s">
        <v>223</v>
      </c>
      <c r="K24" s="228" t="s">
        <v>233</v>
      </c>
      <c r="L24" s="228"/>
      <c r="M24" s="228"/>
      <c r="N24" s="228" t="s">
        <v>183</v>
      </c>
      <c r="O24" s="228" t="s">
        <v>234</v>
      </c>
      <c r="P24" s="228"/>
      <c r="Q24" s="228"/>
      <c r="R24" s="228"/>
      <c r="S24" s="228"/>
      <c r="T24" s="228"/>
      <c r="U24" s="136"/>
      <c r="V24" s="136"/>
      <c r="W24" s="228"/>
      <c r="X24" s="228"/>
      <c r="Y24" s="138"/>
      <c r="Z24" s="228" t="s">
        <v>103</v>
      </c>
      <c r="AA24" s="321">
        <v>44223</v>
      </c>
    </row>
    <row r="25" spans="1:27" s="125" customFormat="1" ht="105">
      <c r="A25" s="131" t="s">
        <v>273</v>
      </c>
      <c r="B25" s="228" t="s">
        <v>21</v>
      </c>
      <c r="C25" s="131" t="s">
        <v>253</v>
      </c>
      <c r="D25" s="228" t="s">
        <v>174</v>
      </c>
      <c r="E25" s="228" t="s">
        <v>19</v>
      </c>
      <c r="F25" s="228" t="s">
        <v>175</v>
      </c>
      <c r="G25" s="228" t="s">
        <v>274</v>
      </c>
      <c r="H25" s="130" t="s">
        <v>275</v>
      </c>
      <c r="I25" s="228" t="s">
        <v>238</v>
      </c>
      <c r="J25" s="228" t="s">
        <v>239</v>
      </c>
      <c r="K25" s="228" t="s">
        <v>240</v>
      </c>
      <c r="L25" s="228" t="s">
        <v>181</v>
      </c>
      <c r="M25" s="228" t="s">
        <v>241</v>
      </c>
      <c r="N25" s="228" t="s">
        <v>183</v>
      </c>
      <c r="O25" s="228" t="s">
        <v>242</v>
      </c>
      <c r="P25" s="228"/>
      <c r="Q25" s="228"/>
      <c r="R25" s="228"/>
      <c r="S25" s="228"/>
      <c r="T25" s="228"/>
      <c r="U25" s="136"/>
      <c r="V25" s="136"/>
      <c r="W25" s="228"/>
      <c r="X25" s="228"/>
      <c r="Y25" s="138"/>
      <c r="Z25" s="228" t="s">
        <v>103</v>
      </c>
      <c r="AA25" s="321">
        <v>44223</v>
      </c>
    </row>
    <row r="26" spans="1:27" s="125" customFormat="1" ht="135">
      <c r="A26" s="131" t="s">
        <v>276</v>
      </c>
      <c r="B26" s="228" t="s">
        <v>21</v>
      </c>
      <c r="C26" s="131" t="s">
        <v>253</v>
      </c>
      <c r="D26" s="228" t="s">
        <v>174</v>
      </c>
      <c r="E26" s="228" t="s">
        <v>19</v>
      </c>
      <c r="F26" s="228" t="s">
        <v>175</v>
      </c>
      <c r="G26" s="228" t="s">
        <v>274</v>
      </c>
      <c r="H26" s="130"/>
      <c r="I26" s="228" t="s">
        <v>238</v>
      </c>
      <c r="J26" s="228" t="s">
        <v>239</v>
      </c>
      <c r="K26" s="228" t="s">
        <v>244</v>
      </c>
      <c r="L26" s="228"/>
      <c r="M26" s="228" t="s">
        <v>245</v>
      </c>
      <c r="N26" s="228" t="s">
        <v>183</v>
      </c>
      <c r="O26" s="228" t="s">
        <v>246</v>
      </c>
      <c r="P26" s="228"/>
      <c r="Q26" s="228"/>
      <c r="R26" s="228"/>
      <c r="S26" s="228"/>
      <c r="T26" s="228"/>
      <c r="U26" s="136"/>
      <c r="V26" s="136"/>
      <c r="W26" s="228"/>
      <c r="X26" s="228"/>
      <c r="Y26" s="138"/>
      <c r="Z26" s="228" t="s">
        <v>103</v>
      </c>
      <c r="AA26" s="321">
        <v>44223</v>
      </c>
    </row>
    <row r="27" spans="1:27" s="125" customFormat="1" ht="60">
      <c r="A27" s="131" t="s">
        <v>277</v>
      </c>
      <c r="B27" s="228" t="s">
        <v>21</v>
      </c>
      <c r="C27" s="131" t="s">
        <v>253</v>
      </c>
      <c r="D27" s="228" t="s">
        <v>174</v>
      </c>
      <c r="E27" s="228" t="s">
        <v>19</v>
      </c>
      <c r="F27" s="228" t="s">
        <v>175</v>
      </c>
      <c r="G27" s="228" t="s">
        <v>274</v>
      </c>
      <c r="H27" s="130"/>
      <c r="I27" s="228" t="s">
        <v>238</v>
      </c>
      <c r="J27" s="228" t="s">
        <v>248</v>
      </c>
      <c r="K27" s="228" t="s">
        <v>249</v>
      </c>
      <c r="L27" s="228" t="s">
        <v>218</v>
      </c>
      <c r="M27" s="228" t="s">
        <v>250</v>
      </c>
      <c r="N27" s="228" t="s">
        <v>220</v>
      </c>
      <c r="O27" s="228" t="s">
        <v>251</v>
      </c>
      <c r="P27" s="228"/>
      <c r="Q27" s="228"/>
      <c r="R27" s="228"/>
      <c r="S27" s="228"/>
      <c r="T27" s="228"/>
      <c r="U27" s="136"/>
      <c r="V27" s="136"/>
      <c r="W27" s="228"/>
      <c r="X27" s="228"/>
      <c r="Y27" s="138"/>
      <c r="Z27" s="228" t="s">
        <v>103</v>
      </c>
      <c r="AA27" s="321">
        <v>44223</v>
      </c>
    </row>
    <row r="28" spans="1:27" s="139" customFormat="1" ht="105">
      <c r="A28" s="131" t="s">
        <v>278</v>
      </c>
      <c r="B28" s="228" t="s">
        <v>21</v>
      </c>
      <c r="C28" s="131" t="s">
        <v>279</v>
      </c>
      <c r="D28" s="228" t="s">
        <v>174</v>
      </c>
      <c r="E28" s="228" t="s">
        <v>18</v>
      </c>
      <c r="F28" s="228" t="s">
        <v>175</v>
      </c>
      <c r="G28" s="228" t="s">
        <v>280</v>
      </c>
      <c r="H28" s="130" t="s">
        <v>281</v>
      </c>
      <c r="I28" s="228" t="s">
        <v>178</v>
      </c>
      <c r="J28" s="228" t="s">
        <v>179</v>
      </c>
      <c r="K28" s="228" t="s">
        <v>180</v>
      </c>
      <c r="L28" s="228" t="s">
        <v>181</v>
      </c>
      <c r="M28" s="228" t="s">
        <v>182</v>
      </c>
      <c r="N28" s="228" t="s">
        <v>183</v>
      </c>
      <c r="O28" s="228" t="s">
        <v>184</v>
      </c>
      <c r="P28" s="228"/>
      <c r="Q28" s="228"/>
      <c r="R28" s="228"/>
      <c r="S28" s="228"/>
      <c r="T28" s="228"/>
      <c r="U28" s="136"/>
      <c r="V28" s="136"/>
      <c r="W28" s="228"/>
      <c r="X28" s="228"/>
      <c r="Y28" s="138"/>
      <c r="Z28" s="228" t="s">
        <v>103</v>
      </c>
      <c r="AA28" s="321">
        <v>44223</v>
      </c>
    </row>
    <row r="29" spans="1:27" s="125" customFormat="1" ht="180">
      <c r="A29" s="131" t="s">
        <v>282</v>
      </c>
      <c r="B29" s="228" t="s">
        <v>21</v>
      </c>
      <c r="C29" s="131" t="s">
        <v>279</v>
      </c>
      <c r="D29" s="228" t="s">
        <v>174</v>
      </c>
      <c r="E29" s="228" t="s">
        <v>18</v>
      </c>
      <c r="F29" s="228" t="s">
        <v>175</v>
      </c>
      <c r="G29" s="228" t="s">
        <v>280</v>
      </c>
      <c r="H29" s="130"/>
      <c r="I29" s="228" t="s">
        <v>186</v>
      </c>
      <c r="J29" s="228" t="s">
        <v>187</v>
      </c>
      <c r="K29" s="228" t="s">
        <v>188</v>
      </c>
      <c r="L29" s="228"/>
      <c r="M29" s="228" t="s">
        <v>283</v>
      </c>
      <c r="N29" s="228" t="s">
        <v>183</v>
      </c>
      <c r="O29" s="228" t="s">
        <v>284</v>
      </c>
      <c r="P29" s="228"/>
      <c r="Q29" s="228"/>
      <c r="R29" s="228"/>
      <c r="S29" s="228"/>
      <c r="T29" s="228"/>
      <c r="U29" s="136"/>
      <c r="V29" s="136"/>
      <c r="W29" s="228"/>
      <c r="X29" s="228"/>
      <c r="Y29" s="138"/>
      <c r="Z29" s="228" t="s">
        <v>103</v>
      </c>
      <c r="AA29" s="321">
        <v>44223</v>
      </c>
    </row>
    <row r="30" spans="1:27" s="125" customFormat="1" ht="165">
      <c r="A30" s="131" t="s">
        <v>285</v>
      </c>
      <c r="B30" s="228" t="s">
        <v>21</v>
      </c>
      <c r="C30" s="131" t="s">
        <v>279</v>
      </c>
      <c r="D30" s="228" t="s">
        <v>174</v>
      </c>
      <c r="E30" s="228" t="s">
        <v>18</v>
      </c>
      <c r="F30" s="228" t="s">
        <v>175</v>
      </c>
      <c r="G30" s="228" t="s">
        <v>280</v>
      </c>
      <c r="H30" s="130"/>
      <c r="I30" s="228" t="s">
        <v>286</v>
      </c>
      <c r="J30" s="228" t="s">
        <v>287</v>
      </c>
      <c r="K30" s="228" t="s">
        <v>194</v>
      </c>
      <c r="L30" s="228"/>
      <c r="M30" s="228" t="s">
        <v>195</v>
      </c>
      <c r="N30" s="228" t="s">
        <v>183</v>
      </c>
      <c r="O30" s="228" t="s">
        <v>262</v>
      </c>
      <c r="P30" s="228"/>
      <c r="Q30" s="228"/>
      <c r="R30" s="228"/>
      <c r="S30" s="228"/>
      <c r="T30" s="228"/>
      <c r="U30" s="136"/>
      <c r="V30" s="136"/>
      <c r="W30" s="228"/>
      <c r="X30" s="228"/>
      <c r="Y30" s="138"/>
      <c r="Z30" s="228" t="s">
        <v>103</v>
      </c>
      <c r="AA30" s="321">
        <v>44223</v>
      </c>
    </row>
    <row r="31" spans="1:27" s="125" customFormat="1" ht="105">
      <c r="A31" s="131" t="s">
        <v>288</v>
      </c>
      <c r="B31" s="228" t="s">
        <v>21</v>
      </c>
      <c r="C31" s="131" t="s">
        <v>279</v>
      </c>
      <c r="D31" s="228" t="s">
        <v>174</v>
      </c>
      <c r="E31" s="228" t="s">
        <v>18</v>
      </c>
      <c r="F31" s="228" t="s">
        <v>175</v>
      </c>
      <c r="G31" s="228" t="s">
        <v>280</v>
      </c>
      <c r="H31" s="130"/>
      <c r="I31" s="228" t="s">
        <v>289</v>
      </c>
      <c r="J31" s="228" t="s">
        <v>199</v>
      </c>
      <c r="K31" s="228" t="s">
        <v>200</v>
      </c>
      <c r="L31" s="228"/>
      <c r="M31" s="228" t="s">
        <v>290</v>
      </c>
      <c r="N31" s="228" t="s">
        <v>183</v>
      </c>
      <c r="O31" s="228" t="s">
        <v>202</v>
      </c>
      <c r="P31" s="228"/>
      <c r="Q31" s="228"/>
      <c r="R31" s="228"/>
      <c r="S31" s="228"/>
      <c r="T31" s="228"/>
      <c r="U31" s="136"/>
      <c r="V31" s="136"/>
      <c r="W31" s="228"/>
      <c r="X31" s="228"/>
      <c r="Y31" s="138"/>
      <c r="Z31" s="228" t="s">
        <v>103</v>
      </c>
      <c r="AA31" s="321">
        <v>44223</v>
      </c>
    </row>
    <row r="32" spans="1:27" s="125" customFormat="1" ht="409.5">
      <c r="A32" s="131" t="s">
        <v>291</v>
      </c>
      <c r="B32" s="228" t="s">
        <v>21</v>
      </c>
      <c r="C32" s="131" t="s">
        <v>279</v>
      </c>
      <c r="D32" s="228" t="s">
        <v>174</v>
      </c>
      <c r="E32" s="228" t="s">
        <v>18</v>
      </c>
      <c r="F32" s="228" t="s">
        <v>175</v>
      </c>
      <c r="G32" s="228" t="s">
        <v>280</v>
      </c>
      <c r="H32" s="130"/>
      <c r="I32" s="228" t="s">
        <v>204</v>
      </c>
      <c r="J32" s="228" t="s">
        <v>199</v>
      </c>
      <c r="K32" s="228" t="s">
        <v>205</v>
      </c>
      <c r="L32" s="228"/>
      <c r="M32" s="228" t="s">
        <v>206</v>
      </c>
      <c r="N32" s="228" t="s">
        <v>183</v>
      </c>
      <c r="O32" s="228" t="s">
        <v>207</v>
      </c>
      <c r="P32" s="228"/>
      <c r="Q32" s="228"/>
      <c r="R32" s="228"/>
      <c r="S32" s="228"/>
      <c r="T32" s="228"/>
      <c r="U32" s="136"/>
      <c r="V32" s="136"/>
      <c r="W32" s="228"/>
      <c r="X32" s="228"/>
      <c r="Y32" s="138"/>
      <c r="Z32" s="228" t="s">
        <v>103</v>
      </c>
      <c r="AA32" s="321">
        <v>44223</v>
      </c>
    </row>
    <row r="33" spans="1:27" s="125" customFormat="1" ht="135">
      <c r="A33" s="131" t="s">
        <v>292</v>
      </c>
      <c r="B33" s="228" t="s">
        <v>21</v>
      </c>
      <c r="C33" s="131" t="s">
        <v>279</v>
      </c>
      <c r="D33" s="228" t="s">
        <v>174</v>
      </c>
      <c r="E33" s="228" t="s">
        <v>18</v>
      </c>
      <c r="F33" s="228" t="s">
        <v>175</v>
      </c>
      <c r="G33" s="228" t="s">
        <v>280</v>
      </c>
      <c r="H33" s="130"/>
      <c r="I33" s="228" t="s">
        <v>293</v>
      </c>
      <c r="J33" s="228" t="s">
        <v>199</v>
      </c>
      <c r="K33" s="228" t="s">
        <v>212</v>
      </c>
      <c r="L33" s="228"/>
      <c r="M33" s="228" t="s">
        <v>213</v>
      </c>
      <c r="N33" s="228" t="s">
        <v>183</v>
      </c>
      <c r="O33" s="228" t="s">
        <v>214</v>
      </c>
      <c r="P33" s="228"/>
      <c r="Q33" s="228"/>
      <c r="R33" s="228"/>
      <c r="S33" s="228"/>
      <c r="T33" s="228"/>
      <c r="U33" s="136"/>
      <c r="V33" s="136"/>
      <c r="W33" s="228"/>
      <c r="X33" s="228"/>
      <c r="Y33" s="138"/>
      <c r="Z33" s="228" t="s">
        <v>103</v>
      </c>
      <c r="AA33" s="321">
        <v>44223</v>
      </c>
    </row>
    <row r="34" spans="1:27" s="125" customFormat="1" ht="105">
      <c r="A34" s="131" t="s">
        <v>294</v>
      </c>
      <c r="B34" s="228" t="s">
        <v>21</v>
      </c>
      <c r="C34" s="131" t="s">
        <v>279</v>
      </c>
      <c r="D34" s="228" t="s">
        <v>174</v>
      </c>
      <c r="E34" s="228" t="s">
        <v>18</v>
      </c>
      <c r="F34" s="228" t="s">
        <v>175</v>
      </c>
      <c r="G34" s="228" t="s">
        <v>280</v>
      </c>
      <c r="H34" s="130"/>
      <c r="I34" s="228" t="s">
        <v>293</v>
      </c>
      <c r="J34" s="228" t="s">
        <v>216</v>
      </c>
      <c r="K34" s="228" t="s">
        <v>217</v>
      </c>
      <c r="L34" s="228" t="s">
        <v>218</v>
      </c>
      <c r="M34" s="228" t="s">
        <v>219</v>
      </c>
      <c r="N34" s="228" t="s">
        <v>220</v>
      </c>
      <c r="O34" s="228" t="s">
        <v>221</v>
      </c>
      <c r="P34" s="228"/>
      <c r="Q34" s="228"/>
      <c r="R34" s="228"/>
      <c r="S34" s="228"/>
      <c r="T34" s="228"/>
      <c r="U34" s="136"/>
      <c r="V34" s="136"/>
      <c r="W34" s="228"/>
      <c r="X34" s="228"/>
      <c r="Y34" s="138"/>
      <c r="Z34" s="228" t="s">
        <v>103</v>
      </c>
      <c r="AA34" s="321">
        <v>44223</v>
      </c>
    </row>
    <row r="35" spans="1:27" s="125" customFormat="1" ht="105">
      <c r="A35" s="131" t="s">
        <v>295</v>
      </c>
      <c r="B35" s="228" t="s">
        <v>21</v>
      </c>
      <c r="C35" s="131" t="s">
        <v>279</v>
      </c>
      <c r="D35" s="228" t="s">
        <v>174</v>
      </c>
      <c r="E35" s="228" t="s">
        <v>18</v>
      </c>
      <c r="F35" s="228" t="s">
        <v>175</v>
      </c>
      <c r="G35" s="228" t="s">
        <v>280</v>
      </c>
      <c r="H35" s="130"/>
      <c r="I35" s="228" t="s">
        <v>293</v>
      </c>
      <c r="J35" s="228" t="s">
        <v>223</v>
      </c>
      <c r="K35" s="228" t="s">
        <v>224</v>
      </c>
      <c r="L35" s="228" t="s">
        <v>181</v>
      </c>
      <c r="M35" s="228" t="s">
        <v>225</v>
      </c>
      <c r="N35" s="228" t="s">
        <v>183</v>
      </c>
      <c r="O35" s="228" t="s">
        <v>296</v>
      </c>
      <c r="P35" s="228"/>
      <c r="Q35" s="228"/>
      <c r="R35" s="228"/>
      <c r="S35" s="228"/>
      <c r="T35" s="228"/>
      <c r="U35" s="136"/>
      <c r="V35" s="136"/>
      <c r="W35" s="228"/>
      <c r="X35" s="228"/>
      <c r="Y35" s="138"/>
      <c r="Z35" s="228" t="s">
        <v>103</v>
      </c>
      <c r="AA35" s="321">
        <v>44223</v>
      </c>
    </row>
    <row r="36" spans="1:27" s="125" customFormat="1" ht="180">
      <c r="A36" s="131" t="s">
        <v>297</v>
      </c>
      <c r="B36" s="228" t="s">
        <v>21</v>
      </c>
      <c r="C36" s="131" t="s">
        <v>279</v>
      </c>
      <c r="D36" s="228" t="s">
        <v>174</v>
      </c>
      <c r="E36" s="228" t="s">
        <v>18</v>
      </c>
      <c r="F36" s="228" t="s">
        <v>175</v>
      </c>
      <c r="G36" s="228" t="s">
        <v>280</v>
      </c>
      <c r="H36" s="130"/>
      <c r="I36" s="228" t="s">
        <v>293</v>
      </c>
      <c r="J36" s="228" t="s">
        <v>223</v>
      </c>
      <c r="K36" s="228" t="s">
        <v>228</v>
      </c>
      <c r="L36" s="228"/>
      <c r="M36" s="228" t="s">
        <v>229</v>
      </c>
      <c r="N36" s="228" t="s">
        <v>183</v>
      </c>
      <c r="O36" s="228" t="s">
        <v>230</v>
      </c>
      <c r="P36" s="228"/>
      <c r="Q36" s="228"/>
      <c r="R36" s="228"/>
      <c r="S36" s="228"/>
      <c r="T36" s="228"/>
      <c r="U36" s="136"/>
      <c r="V36" s="136"/>
      <c r="W36" s="228"/>
      <c r="X36" s="228"/>
      <c r="Y36" s="138"/>
      <c r="Z36" s="228" t="s">
        <v>103</v>
      </c>
      <c r="AA36" s="321">
        <v>44223</v>
      </c>
    </row>
    <row r="37" spans="1:27" s="125" customFormat="1" ht="45">
      <c r="A37" s="131" t="s">
        <v>298</v>
      </c>
      <c r="B37" s="228" t="s">
        <v>21</v>
      </c>
      <c r="C37" s="131" t="s">
        <v>279</v>
      </c>
      <c r="D37" s="228"/>
      <c r="E37" s="228"/>
      <c r="F37" s="228" t="s">
        <v>232</v>
      </c>
      <c r="G37" s="228" t="s">
        <v>280</v>
      </c>
      <c r="H37" s="130"/>
      <c r="I37" s="228"/>
      <c r="J37" s="228" t="s">
        <v>223</v>
      </c>
      <c r="K37" s="228" t="s">
        <v>233</v>
      </c>
      <c r="L37" s="228"/>
      <c r="M37" s="228"/>
      <c r="N37" s="228" t="s">
        <v>183</v>
      </c>
      <c r="O37" s="228" t="s">
        <v>234</v>
      </c>
      <c r="P37" s="228"/>
      <c r="Q37" s="228"/>
      <c r="R37" s="228"/>
      <c r="S37" s="228"/>
      <c r="T37" s="228"/>
      <c r="U37" s="136"/>
      <c r="V37" s="136"/>
      <c r="W37" s="228"/>
      <c r="X37" s="228"/>
      <c r="Y37" s="138"/>
      <c r="Z37" s="228" t="s">
        <v>103</v>
      </c>
      <c r="AA37" s="321">
        <v>44223</v>
      </c>
    </row>
    <row r="38" spans="1:27" s="125" customFormat="1" ht="120">
      <c r="A38" s="131" t="s">
        <v>299</v>
      </c>
      <c r="B38" s="228" t="s">
        <v>21</v>
      </c>
      <c r="C38" s="131" t="s">
        <v>279</v>
      </c>
      <c r="D38" s="228" t="s">
        <v>174</v>
      </c>
      <c r="E38" s="228" t="s">
        <v>19</v>
      </c>
      <c r="F38" s="228" t="s">
        <v>175</v>
      </c>
      <c r="G38" s="228" t="s">
        <v>300</v>
      </c>
      <c r="H38" s="130" t="s">
        <v>301</v>
      </c>
      <c r="I38" s="228" t="s">
        <v>238</v>
      </c>
      <c r="J38" s="228" t="s">
        <v>239</v>
      </c>
      <c r="K38" s="228" t="s">
        <v>240</v>
      </c>
      <c r="L38" s="228" t="s">
        <v>181</v>
      </c>
      <c r="M38" s="228" t="s">
        <v>241</v>
      </c>
      <c r="N38" s="228" t="s">
        <v>183</v>
      </c>
      <c r="O38" s="228" t="s">
        <v>302</v>
      </c>
      <c r="P38" s="228"/>
      <c r="Q38" s="228"/>
      <c r="R38" s="228"/>
      <c r="S38" s="228"/>
      <c r="T38" s="228"/>
      <c r="U38" s="136"/>
      <c r="V38" s="136"/>
      <c r="W38" s="228"/>
      <c r="X38" s="228"/>
      <c r="Y38" s="138"/>
      <c r="Z38" s="228" t="s">
        <v>103</v>
      </c>
      <c r="AA38" s="321">
        <v>44223</v>
      </c>
    </row>
    <row r="39" spans="1:27" s="125" customFormat="1" ht="135">
      <c r="A39" s="131" t="s">
        <v>303</v>
      </c>
      <c r="B39" s="228" t="s">
        <v>21</v>
      </c>
      <c r="C39" s="131" t="s">
        <v>279</v>
      </c>
      <c r="D39" s="228" t="s">
        <v>174</v>
      </c>
      <c r="E39" s="228" t="s">
        <v>19</v>
      </c>
      <c r="F39" s="228" t="s">
        <v>175</v>
      </c>
      <c r="G39" s="228" t="s">
        <v>300</v>
      </c>
      <c r="H39" s="130"/>
      <c r="I39" s="228" t="s">
        <v>238</v>
      </c>
      <c r="J39" s="228" t="s">
        <v>239</v>
      </c>
      <c r="K39" s="228" t="s">
        <v>244</v>
      </c>
      <c r="L39" s="228"/>
      <c r="M39" s="228" t="s">
        <v>245</v>
      </c>
      <c r="N39" s="228" t="s">
        <v>183</v>
      </c>
      <c r="O39" s="228" t="s">
        <v>246</v>
      </c>
      <c r="P39" s="228"/>
      <c r="Q39" s="228"/>
      <c r="R39" s="228"/>
      <c r="S39" s="228"/>
      <c r="T39" s="228"/>
      <c r="U39" s="136"/>
      <c r="V39" s="136"/>
      <c r="W39" s="228"/>
      <c r="X39" s="228"/>
      <c r="Y39" s="138"/>
      <c r="Z39" s="228" t="s">
        <v>103</v>
      </c>
      <c r="AA39" s="321">
        <v>44223</v>
      </c>
    </row>
    <row r="40" spans="1:27" s="125" customFormat="1" ht="60">
      <c r="A40" s="131" t="s">
        <v>304</v>
      </c>
      <c r="B40" s="228" t="s">
        <v>21</v>
      </c>
      <c r="C40" s="131" t="s">
        <v>279</v>
      </c>
      <c r="D40" s="228" t="s">
        <v>174</v>
      </c>
      <c r="E40" s="228" t="s">
        <v>19</v>
      </c>
      <c r="F40" s="228" t="s">
        <v>175</v>
      </c>
      <c r="G40" s="228" t="s">
        <v>300</v>
      </c>
      <c r="H40" s="130"/>
      <c r="I40" s="228" t="s">
        <v>238</v>
      </c>
      <c r="J40" s="228" t="s">
        <v>248</v>
      </c>
      <c r="K40" s="228" t="s">
        <v>249</v>
      </c>
      <c r="L40" s="228" t="s">
        <v>218</v>
      </c>
      <c r="M40" s="228" t="s">
        <v>250</v>
      </c>
      <c r="N40" s="228" t="s">
        <v>220</v>
      </c>
      <c r="O40" s="228" t="s">
        <v>251</v>
      </c>
      <c r="P40" s="228"/>
      <c r="Q40" s="228"/>
      <c r="R40" s="228"/>
      <c r="S40" s="228"/>
      <c r="T40" s="228"/>
      <c r="U40" s="136"/>
      <c r="V40" s="136"/>
      <c r="W40" s="228"/>
      <c r="X40" s="228"/>
      <c r="Y40" s="138"/>
      <c r="Z40" s="228" t="s">
        <v>103</v>
      </c>
      <c r="AA40" s="321">
        <v>44223</v>
      </c>
    </row>
    <row r="41" spans="1:27" s="139" customFormat="1" hidden="1">
      <c r="A41" s="133"/>
      <c r="B41" s="133"/>
      <c r="C41" s="133"/>
      <c r="D41" s="133"/>
      <c r="E41" s="133"/>
      <c r="F41" s="133"/>
      <c r="G41" s="213"/>
      <c r="H41" s="133"/>
      <c r="I41" s="133"/>
      <c r="J41" s="133"/>
      <c r="K41" s="133"/>
      <c r="L41" s="133"/>
      <c r="M41" s="133"/>
      <c r="N41" s="133"/>
      <c r="O41" s="133"/>
      <c r="P41" s="133"/>
      <c r="Q41" s="133"/>
      <c r="R41" s="133"/>
      <c r="S41" s="133"/>
      <c r="T41" s="133"/>
      <c r="U41" s="317"/>
      <c r="V41" s="133"/>
      <c r="W41" s="133"/>
      <c r="X41" s="133"/>
      <c r="Y41" s="133"/>
      <c r="Z41" s="133"/>
      <c r="AA41" s="155"/>
    </row>
    <row r="42" spans="1:27" s="139" customFormat="1" hidden="1">
      <c r="A42" s="133"/>
      <c r="B42" s="133"/>
      <c r="C42" s="133"/>
      <c r="D42" s="133"/>
      <c r="E42" s="133"/>
      <c r="F42" s="133"/>
      <c r="G42" s="213"/>
      <c r="H42" s="133"/>
      <c r="I42" s="133"/>
      <c r="J42" s="133"/>
      <c r="K42" s="133"/>
      <c r="L42" s="133"/>
      <c r="M42" s="133"/>
      <c r="N42" s="133"/>
      <c r="O42" s="133"/>
      <c r="P42" s="133"/>
      <c r="Q42" s="133"/>
      <c r="R42" s="133"/>
      <c r="S42" s="133"/>
      <c r="T42" s="133"/>
      <c r="U42" s="317"/>
      <c r="V42" s="133"/>
      <c r="W42" s="133"/>
      <c r="X42" s="133"/>
      <c r="Y42" s="133"/>
      <c r="Z42" s="133"/>
      <c r="AA42" s="155"/>
    </row>
    <row r="43" spans="1:27" s="139" customFormat="1" hidden="1">
      <c r="A43" s="133"/>
      <c r="B43" s="133"/>
      <c r="C43" s="133"/>
      <c r="D43" s="133"/>
      <c r="E43" s="133"/>
      <c r="F43" s="133"/>
      <c r="G43" s="213"/>
      <c r="H43" s="133"/>
      <c r="I43" s="133"/>
      <c r="J43" s="133"/>
      <c r="K43" s="133"/>
      <c r="L43" s="133"/>
      <c r="M43" s="133"/>
      <c r="N43" s="133"/>
      <c r="O43" s="133"/>
      <c r="P43" s="133"/>
      <c r="Q43" s="133"/>
      <c r="R43" s="133"/>
      <c r="S43" s="133"/>
      <c r="T43" s="133"/>
      <c r="U43" s="317"/>
      <c r="V43" s="133"/>
      <c r="W43" s="133"/>
      <c r="X43" s="133"/>
      <c r="Y43" s="133"/>
      <c r="Z43" s="133"/>
      <c r="AA43" s="155"/>
    </row>
    <row r="44" spans="1:27" s="139" customFormat="1" hidden="1">
      <c r="A44" s="133"/>
      <c r="B44" s="133"/>
      <c r="C44" s="133"/>
      <c r="D44" s="133"/>
      <c r="E44" s="133"/>
      <c r="F44" s="133"/>
      <c r="G44" s="213"/>
      <c r="H44" s="133"/>
      <c r="I44" s="133"/>
      <c r="J44" s="133"/>
      <c r="K44" s="133"/>
      <c r="L44" s="133"/>
      <c r="M44" s="133"/>
      <c r="N44" s="133"/>
      <c r="O44" s="133"/>
      <c r="P44" s="133"/>
      <c r="Q44" s="133"/>
      <c r="R44" s="133"/>
      <c r="S44" s="133"/>
      <c r="T44" s="133"/>
      <c r="U44" s="317"/>
      <c r="V44" s="133"/>
      <c r="W44" s="133"/>
      <c r="X44" s="133"/>
      <c r="Y44" s="133"/>
      <c r="Z44" s="133"/>
      <c r="AA44" s="155"/>
    </row>
    <row r="45" spans="1:27" s="139" customFormat="1" hidden="1">
      <c r="A45" s="133"/>
      <c r="B45" s="133"/>
      <c r="C45" s="133"/>
      <c r="D45" s="133"/>
      <c r="E45" s="133"/>
      <c r="F45" s="133"/>
      <c r="G45" s="213"/>
      <c r="H45" s="133"/>
      <c r="I45" s="133"/>
      <c r="J45" s="133"/>
      <c r="K45" s="133"/>
      <c r="L45" s="133"/>
      <c r="M45" s="133"/>
      <c r="N45" s="133"/>
      <c r="O45" s="133"/>
      <c r="P45" s="133"/>
      <c r="Q45" s="133"/>
      <c r="R45" s="133"/>
      <c r="S45" s="133"/>
      <c r="T45" s="133"/>
      <c r="U45" s="317"/>
      <c r="V45" s="133"/>
      <c r="W45" s="133"/>
      <c r="X45" s="133"/>
      <c r="Y45" s="133"/>
      <c r="Z45" s="133"/>
      <c r="AA45" s="155"/>
    </row>
    <row r="46" spans="1:27" s="139" customFormat="1" hidden="1">
      <c r="A46" s="133"/>
      <c r="B46" s="133"/>
      <c r="C46" s="133"/>
      <c r="D46" s="133"/>
      <c r="E46" s="133"/>
      <c r="F46" s="133"/>
      <c r="G46" s="213"/>
      <c r="H46" s="133"/>
      <c r="I46" s="133"/>
      <c r="J46" s="133"/>
      <c r="K46" s="133"/>
      <c r="L46" s="133"/>
      <c r="M46" s="133"/>
      <c r="N46" s="133"/>
      <c r="O46" s="133"/>
      <c r="P46" s="133"/>
      <c r="Q46" s="133"/>
      <c r="R46" s="133"/>
      <c r="S46" s="133"/>
      <c r="T46" s="133"/>
      <c r="U46" s="317"/>
      <c r="V46" s="133"/>
      <c r="W46" s="133"/>
      <c r="X46" s="133"/>
      <c r="Y46" s="133"/>
      <c r="Z46" s="133"/>
      <c r="AA46" s="155"/>
    </row>
    <row r="47" spans="1:27" s="139" customFormat="1" hidden="1">
      <c r="A47" s="133"/>
      <c r="B47" s="133"/>
      <c r="C47" s="133"/>
      <c r="D47" s="133"/>
      <c r="E47" s="133"/>
      <c r="F47" s="133"/>
      <c r="G47" s="213"/>
      <c r="H47" s="133"/>
      <c r="I47" s="133"/>
      <c r="J47" s="133"/>
      <c r="K47" s="133"/>
      <c r="L47" s="133"/>
      <c r="M47" s="133"/>
      <c r="N47" s="133"/>
      <c r="O47" s="133"/>
      <c r="P47" s="133"/>
      <c r="Q47" s="133"/>
      <c r="R47" s="133"/>
      <c r="S47" s="133"/>
      <c r="T47" s="133"/>
      <c r="U47" s="317"/>
      <c r="V47" s="133"/>
      <c r="W47" s="133"/>
      <c r="X47" s="133"/>
      <c r="Y47" s="133"/>
      <c r="Z47" s="133"/>
      <c r="AA47" s="155"/>
    </row>
    <row r="48" spans="1:27" s="139" customFormat="1" hidden="1">
      <c r="A48" s="133"/>
      <c r="B48" s="133"/>
      <c r="C48" s="133"/>
      <c r="D48" s="133"/>
      <c r="E48" s="133"/>
      <c r="F48" s="133"/>
      <c r="G48" s="213"/>
      <c r="H48" s="133"/>
      <c r="I48" s="133"/>
      <c r="J48" s="133"/>
      <c r="K48" s="133"/>
      <c r="L48" s="133"/>
      <c r="M48" s="133"/>
      <c r="N48" s="133"/>
      <c r="O48" s="133"/>
      <c r="P48" s="133"/>
      <c r="Q48" s="133"/>
      <c r="R48" s="133"/>
      <c r="S48" s="133"/>
      <c r="T48" s="133"/>
      <c r="U48" s="317"/>
      <c r="V48" s="133"/>
      <c r="W48" s="133"/>
      <c r="X48" s="133"/>
      <c r="Y48" s="133"/>
      <c r="Z48" s="133"/>
      <c r="AA48" s="155"/>
    </row>
    <row r="49" spans="1:16382" s="139" customFormat="1" hidden="1">
      <c r="A49" s="133"/>
      <c r="B49" s="133"/>
      <c r="C49" s="133"/>
      <c r="D49" s="133"/>
      <c r="E49" s="133"/>
      <c r="F49" s="133"/>
      <c r="G49" s="213"/>
      <c r="H49" s="133"/>
      <c r="I49" s="133"/>
      <c r="J49" s="133"/>
      <c r="K49" s="133"/>
      <c r="L49" s="133"/>
      <c r="M49" s="133"/>
      <c r="N49" s="133"/>
      <c r="O49" s="133"/>
      <c r="P49" s="133"/>
      <c r="Q49" s="133"/>
      <c r="R49" s="133"/>
      <c r="S49" s="133"/>
      <c r="T49" s="133"/>
      <c r="U49" s="317"/>
      <c r="V49" s="133"/>
      <c r="W49" s="133"/>
      <c r="X49" s="133"/>
      <c r="Y49" s="133"/>
      <c r="Z49" s="133"/>
      <c r="AA49" s="155"/>
    </row>
    <row r="50" spans="1:16382" s="139" customFormat="1" hidden="1">
      <c r="A50" s="133"/>
      <c r="B50" s="133"/>
      <c r="C50" s="133"/>
      <c r="D50" s="133"/>
      <c r="E50" s="133"/>
      <c r="F50" s="133"/>
      <c r="G50" s="213"/>
      <c r="H50" s="133"/>
      <c r="I50" s="133"/>
      <c r="J50" s="133"/>
      <c r="K50" s="133"/>
      <c r="L50" s="133"/>
      <c r="M50" s="133"/>
      <c r="N50" s="133"/>
      <c r="O50" s="133"/>
      <c r="P50" s="133"/>
      <c r="Q50" s="133"/>
      <c r="R50" s="133"/>
      <c r="S50" s="133"/>
      <c r="T50" s="133"/>
      <c r="U50" s="317"/>
      <c r="V50" s="133"/>
      <c r="W50" s="133"/>
      <c r="X50" s="133"/>
      <c r="Y50" s="133"/>
      <c r="Z50" s="133"/>
      <c r="AA50" s="155"/>
    </row>
    <row r="51" spans="1:16382" s="139" customFormat="1" hidden="1">
      <c r="A51" s="133"/>
      <c r="B51" s="133"/>
      <c r="C51" s="133"/>
      <c r="D51" s="133"/>
      <c r="E51" s="133"/>
      <c r="F51" s="133"/>
      <c r="G51" s="133"/>
      <c r="H51" s="133"/>
      <c r="I51" s="133"/>
      <c r="J51" s="133"/>
      <c r="K51" s="133"/>
      <c r="L51" s="133"/>
      <c r="M51" s="133"/>
      <c r="N51" s="133"/>
      <c r="O51" s="133"/>
      <c r="P51" s="133"/>
      <c r="Q51" s="133"/>
      <c r="R51" s="133"/>
      <c r="S51" s="133"/>
      <c r="T51" s="133"/>
      <c r="U51" s="317"/>
      <c r="V51" s="133"/>
      <c r="W51" s="133"/>
      <c r="X51" s="133"/>
      <c r="Y51" s="133"/>
      <c r="Z51" s="133"/>
      <c r="AA51" s="155"/>
    </row>
    <row r="52" spans="1:16382" s="139" customFormat="1" hidden="1">
      <c r="A52" s="133"/>
      <c r="B52" s="133"/>
      <c r="C52" s="133"/>
      <c r="D52" s="133"/>
      <c r="E52" s="133"/>
      <c r="F52" s="133"/>
      <c r="G52" s="133"/>
      <c r="H52" s="133"/>
      <c r="I52" s="133"/>
      <c r="J52" s="133"/>
      <c r="K52" s="133"/>
      <c r="L52" s="133"/>
      <c r="M52" s="133"/>
      <c r="N52" s="133"/>
      <c r="O52" s="133"/>
      <c r="P52" s="133"/>
      <c r="Q52" s="133"/>
      <c r="R52" s="133"/>
      <c r="S52" s="133"/>
      <c r="T52" s="133"/>
      <c r="U52" s="317"/>
      <c r="V52" s="133"/>
      <c r="W52" s="133"/>
      <c r="X52" s="133"/>
      <c r="Y52" s="133"/>
      <c r="Z52" s="133"/>
      <c r="AA52" s="155"/>
    </row>
    <row r="53" spans="1:16382" s="139" customFormat="1" hidden="1">
      <c r="A53" s="133"/>
      <c r="B53" s="133"/>
      <c r="C53" s="133"/>
      <c r="D53" s="133"/>
      <c r="E53" s="133"/>
      <c r="F53" s="133"/>
      <c r="G53" s="133"/>
      <c r="H53" s="133"/>
      <c r="I53" s="133"/>
      <c r="J53" s="133"/>
      <c r="K53" s="133"/>
      <c r="L53" s="133"/>
      <c r="M53" s="133"/>
      <c r="N53" s="133"/>
      <c r="O53" s="133"/>
      <c r="P53" s="133"/>
      <c r="Q53" s="133"/>
      <c r="R53" s="133"/>
      <c r="S53" s="133"/>
      <c r="T53" s="133"/>
      <c r="U53" s="317"/>
      <c r="V53" s="133"/>
      <c r="W53" s="133"/>
      <c r="X53" s="133"/>
      <c r="Y53" s="133"/>
      <c r="Z53" s="133"/>
      <c r="AA53" s="155"/>
    </row>
    <row r="54" spans="1:16382" s="139" customFormat="1" hidden="1">
      <c r="A54" s="133"/>
      <c r="B54" s="133"/>
      <c r="C54" s="133"/>
      <c r="D54" s="133"/>
      <c r="E54" s="133"/>
      <c r="F54" s="133"/>
      <c r="G54" s="133"/>
      <c r="H54" s="133"/>
      <c r="I54" s="133"/>
      <c r="J54" s="133"/>
      <c r="K54" s="133"/>
      <c r="L54" s="133"/>
      <c r="M54" s="133"/>
      <c r="N54" s="133"/>
      <c r="O54" s="133"/>
      <c r="P54" s="133"/>
      <c r="Q54" s="133"/>
      <c r="R54" s="133"/>
      <c r="S54" s="133"/>
      <c r="T54" s="133"/>
      <c r="U54" s="317"/>
      <c r="V54" s="133"/>
      <c r="W54" s="133"/>
      <c r="X54" s="133"/>
      <c r="Y54" s="133"/>
      <c r="Z54" s="133"/>
      <c r="AA54" s="155"/>
      <c r="AB54" s="140"/>
      <c r="AC54" s="140"/>
      <c r="AD54" s="140"/>
      <c r="AE54" s="140"/>
      <c r="AF54" s="140"/>
      <c r="AG54" s="140"/>
      <c r="AH54" s="140"/>
      <c r="AI54" s="140"/>
      <c r="AJ54" s="140"/>
      <c r="AK54" s="140"/>
      <c r="AL54" s="140"/>
      <c r="AM54" s="140"/>
      <c r="AN54" s="140"/>
      <c r="AO54" s="140"/>
      <c r="AP54" s="140"/>
      <c r="AQ54" s="140"/>
      <c r="AR54" s="140"/>
      <c r="AS54" s="140"/>
      <c r="AT54" s="140"/>
      <c r="AU54" s="140"/>
      <c r="AV54" s="140"/>
      <c r="AW54" s="140"/>
      <c r="AX54" s="140"/>
      <c r="AY54" s="140"/>
      <c r="AZ54" s="140"/>
      <c r="BA54" s="140"/>
      <c r="BB54" s="140"/>
      <c r="BC54" s="140"/>
      <c r="BD54" s="140"/>
      <c r="BE54" s="140"/>
      <c r="BF54" s="140"/>
      <c r="BG54" s="140"/>
      <c r="BH54" s="140"/>
      <c r="BI54" s="140"/>
      <c r="BJ54" s="140"/>
      <c r="BK54" s="140"/>
      <c r="BL54" s="140"/>
      <c r="BM54" s="140"/>
      <c r="BN54" s="140"/>
      <c r="BO54" s="140"/>
      <c r="BP54" s="140"/>
      <c r="BQ54" s="140"/>
      <c r="BR54" s="140"/>
      <c r="BS54" s="140"/>
      <c r="BT54" s="140"/>
      <c r="BU54" s="140"/>
      <c r="BV54" s="140"/>
      <c r="BW54" s="140"/>
      <c r="BX54" s="140"/>
      <c r="BY54" s="140"/>
      <c r="BZ54" s="140"/>
      <c r="CA54" s="140"/>
      <c r="CB54" s="140"/>
      <c r="CC54" s="140"/>
      <c r="CD54" s="140"/>
      <c r="CE54" s="140"/>
      <c r="CF54" s="140"/>
      <c r="CG54" s="140"/>
      <c r="CH54" s="140"/>
      <c r="CI54" s="140"/>
      <c r="CJ54" s="140"/>
      <c r="CK54" s="140"/>
      <c r="CL54" s="140"/>
      <c r="CM54" s="140"/>
      <c r="CN54" s="140"/>
      <c r="CO54" s="140"/>
      <c r="CP54" s="140"/>
      <c r="CQ54" s="140"/>
      <c r="CR54" s="140"/>
      <c r="CS54" s="140"/>
      <c r="CT54" s="140"/>
      <c r="CU54" s="140"/>
      <c r="CV54" s="140"/>
      <c r="CW54" s="140"/>
      <c r="CX54" s="140"/>
      <c r="CY54" s="140"/>
      <c r="CZ54" s="140"/>
      <c r="DA54" s="140"/>
      <c r="DB54" s="140"/>
      <c r="DC54" s="140"/>
      <c r="DD54" s="140"/>
      <c r="DE54" s="140"/>
      <c r="DF54" s="140"/>
      <c r="DG54" s="140"/>
      <c r="DH54" s="140"/>
      <c r="DI54" s="140"/>
      <c r="DJ54" s="140"/>
      <c r="DK54" s="140"/>
      <c r="DL54" s="140"/>
      <c r="DM54" s="140"/>
      <c r="DN54" s="140"/>
      <c r="DO54" s="140"/>
      <c r="DP54" s="140"/>
      <c r="DQ54" s="140"/>
      <c r="DR54" s="140"/>
      <c r="DS54" s="140"/>
      <c r="DT54" s="140"/>
      <c r="DU54" s="140"/>
      <c r="DV54" s="140"/>
      <c r="DW54" s="140"/>
      <c r="DX54" s="140"/>
      <c r="DY54" s="140"/>
      <c r="DZ54" s="140"/>
      <c r="EA54" s="140"/>
      <c r="EB54" s="140"/>
      <c r="EC54" s="140"/>
      <c r="ED54" s="140"/>
      <c r="EE54" s="140"/>
      <c r="EF54" s="140"/>
      <c r="EG54" s="140"/>
      <c r="EH54" s="140"/>
      <c r="EI54" s="140"/>
      <c r="EJ54" s="140"/>
      <c r="EK54" s="140"/>
      <c r="EL54" s="140"/>
      <c r="EM54" s="140"/>
      <c r="EN54" s="140"/>
      <c r="EO54" s="140"/>
      <c r="EP54" s="140"/>
      <c r="EQ54" s="140"/>
      <c r="ER54" s="140"/>
      <c r="ES54" s="140"/>
      <c r="ET54" s="140"/>
      <c r="EU54" s="140"/>
      <c r="EV54" s="140"/>
      <c r="EW54" s="140"/>
      <c r="EX54" s="140"/>
      <c r="EY54" s="140"/>
      <c r="EZ54" s="140"/>
      <c r="FA54" s="140"/>
      <c r="FB54" s="140"/>
      <c r="FC54" s="140"/>
      <c r="FD54" s="140"/>
      <c r="FE54" s="140"/>
      <c r="FF54" s="140"/>
      <c r="FG54" s="140"/>
      <c r="FH54" s="140"/>
      <c r="FI54" s="140"/>
      <c r="FJ54" s="140"/>
      <c r="FK54" s="140"/>
      <c r="FL54" s="140"/>
      <c r="FM54" s="140"/>
      <c r="FN54" s="140"/>
      <c r="FO54" s="140"/>
      <c r="FP54" s="140"/>
      <c r="FQ54" s="140"/>
      <c r="FR54" s="140"/>
      <c r="FS54" s="140"/>
      <c r="FT54" s="140"/>
      <c r="FU54" s="140"/>
      <c r="FV54" s="140"/>
      <c r="FW54" s="140"/>
      <c r="FX54" s="140"/>
      <c r="FY54" s="140"/>
      <c r="FZ54" s="140"/>
      <c r="GA54" s="140"/>
      <c r="GB54" s="140"/>
      <c r="GC54" s="140"/>
      <c r="GD54" s="140"/>
      <c r="GE54" s="140"/>
      <c r="GF54" s="140"/>
      <c r="GG54" s="140"/>
      <c r="GH54" s="140"/>
      <c r="GI54" s="140"/>
      <c r="GJ54" s="140"/>
      <c r="GK54" s="140"/>
      <c r="GL54" s="140"/>
      <c r="GM54" s="140"/>
      <c r="GN54" s="140"/>
      <c r="GO54" s="140"/>
      <c r="GP54" s="140"/>
      <c r="GQ54" s="140"/>
      <c r="GR54" s="140"/>
      <c r="GS54" s="140"/>
      <c r="GT54" s="140"/>
      <c r="GU54" s="140"/>
      <c r="GV54" s="140"/>
      <c r="GW54" s="140"/>
      <c r="GX54" s="140"/>
      <c r="GY54" s="140"/>
      <c r="GZ54" s="140"/>
      <c r="HA54" s="140"/>
      <c r="HB54" s="140"/>
      <c r="HC54" s="140"/>
      <c r="HD54" s="140"/>
      <c r="HE54" s="140"/>
      <c r="HF54" s="140"/>
      <c r="HG54" s="140"/>
      <c r="HH54" s="140"/>
      <c r="HI54" s="140"/>
      <c r="HJ54" s="140"/>
      <c r="HK54" s="140"/>
      <c r="HL54" s="140"/>
      <c r="HM54" s="140"/>
      <c r="HN54" s="140"/>
      <c r="HO54" s="140"/>
      <c r="HP54" s="140"/>
      <c r="HQ54" s="140"/>
      <c r="HR54" s="140"/>
      <c r="HS54" s="140"/>
      <c r="HT54" s="140"/>
      <c r="HU54" s="140"/>
      <c r="HV54" s="140"/>
      <c r="HW54" s="140"/>
      <c r="HX54" s="140"/>
      <c r="HY54" s="140"/>
      <c r="HZ54" s="140"/>
      <c r="IA54" s="140"/>
      <c r="IB54" s="140"/>
      <c r="IC54" s="140"/>
      <c r="ID54" s="140"/>
      <c r="IE54" s="140"/>
      <c r="IF54" s="140"/>
      <c r="IG54" s="140"/>
      <c r="IH54" s="140"/>
      <c r="II54" s="140"/>
      <c r="IJ54" s="140"/>
      <c r="IK54" s="140"/>
      <c r="IL54" s="140"/>
      <c r="IM54" s="140"/>
      <c r="IN54" s="140"/>
      <c r="IO54" s="140"/>
      <c r="IP54" s="140"/>
      <c r="IQ54" s="140"/>
      <c r="IR54" s="140"/>
      <c r="IS54" s="140"/>
      <c r="IT54" s="140"/>
      <c r="IU54" s="140"/>
      <c r="IV54" s="140"/>
      <c r="IW54" s="140"/>
      <c r="IX54" s="140"/>
      <c r="IY54" s="140"/>
      <c r="IZ54" s="140"/>
      <c r="JA54" s="140"/>
      <c r="JB54" s="140"/>
      <c r="JC54" s="140"/>
      <c r="JD54" s="140"/>
      <c r="JE54" s="140"/>
      <c r="JF54" s="140"/>
      <c r="JG54" s="140"/>
      <c r="JH54" s="140"/>
      <c r="JI54" s="140"/>
      <c r="JJ54" s="140"/>
      <c r="JK54" s="140"/>
      <c r="JL54" s="140"/>
      <c r="JM54" s="140"/>
      <c r="JN54" s="140"/>
      <c r="JO54" s="140"/>
      <c r="JP54" s="140"/>
      <c r="JQ54" s="140"/>
      <c r="JR54" s="140"/>
      <c r="JS54" s="140"/>
      <c r="JT54" s="140"/>
      <c r="JU54" s="140"/>
      <c r="JV54" s="140"/>
      <c r="JW54" s="140"/>
      <c r="JX54" s="140"/>
      <c r="JY54" s="140"/>
      <c r="JZ54" s="140"/>
      <c r="KA54" s="140"/>
      <c r="KB54" s="140"/>
      <c r="KC54" s="140"/>
      <c r="KD54" s="140"/>
      <c r="KE54" s="140"/>
      <c r="KF54" s="140"/>
      <c r="KG54" s="140"/>
      <c r="KH54" s="140"/>
      <c r="KI54" s="140"/>
      <c r="KJ54" s="140"/>
      <c r="KK54" s="140"/>
      <c r="KL54" s="140"/>
      <c r="KM54" s="140"/>
      <c r="KN54" s="140"/>
      <c r="KO54" s="140"/>
      <c r="KP54" s="140"/>
      <c r="KQ54" s="140"/>
      <c r="KR54" s="140"/>
      <c r="KS54" s="140"/>
      <c r="KT54" s="140"/>
      <c r="KU54" s="140"/>
      <c r="KV54" s="140"/>
      <c r="KW54" s="140"/>
      <c r="KX54" s="140"/>
      <c r="KY54" s="140"/>
      <c r="KZ54" s="140"/>
      <c r="LA54" s="140"/>
      <c r="LB54" s="140"/>
      <c r="LC54" s="140"/>
      <c r="LD54" s="140"/>
      <c r="LE54" s="140"/>
      <c r="LF54" s="140"/>
      <c r="LG54" s="140"/>
      <c r="LH54" s="140"/>
      <c r="LI54" s="140"/>
      <c r="LJ54" s="140"/>
      <c r="LK54" s="140"/>
      <c r="LL54" s="140"/>
      <c r="LM54" s="140"/>
      <c r="LN54" s="140"/>
      <c r="LO54" s="140"/>
      <c r="LP54" s="140"/>
      <c r="LQ54" s="140"/>
      <c r="LR54" s="140"/>
      <c r="LS54" s="140"/>
      <c r="LT54" s="140"/>
      <c r="LU54" s="140"/>
      <c r="LV54" s="140"/>
      <c r="LW54" s="140"/>
      <c r="LX54" s="140"/>
      <c r="LY54" s="140"/>
      <c r="LZ54" s="140"/>
      <c r="MA54" s="140"/>
      <c r="MB54" s="140"/>
      <c r="MC54" s="140"/>
      <c r="MD54" s="140"/>
      <c r="ME54" s="140"/>
      <c r="MF54" s="140"/>
      <c r="MG54" s="140"/>
      <c r="MH54" s="140"/>
      <c r="MI54" s="140"/>
      <c r="MJ54" s="140"/>
      <c r="MK54" s="140"/>
      <c r="ML54" s="140"/>
      <c r="MM54" s="140"/>
      <c r="MN54" s="140"/>
      <c r="MO54" s="140"/>
      <c r="MP54" s="140"/>
      <c r="MQ54" s="140"/>
      <c r="MR54" s="140"/>
      <c r="MS54" s="140"/>
      <c r="MT54" s="140"/>
      <c r="MU54" s="140"/>
      <c r="MV54" s="140"/>
      <c r="MW54" s="140"/>
      <c r="MX54" s="140"/>
      <c r="MY54" s="140"/>
      <c r="MZ54" s="140"/>
      <c r="NA54" s="140"/>
      <c r="NB54" s="140"/>
      <c r="NC54" s="140"/>
      <c r="ND54" s="140"/>
      <c r="NE54" s="140"/>
      <c r="NF54" s="140"/>
      <c r="NG54" s="140"/>
      <c r="NH54" s="140"/>
      <c r="NI54" s="140"/>
      <c r="NJ54" s="140"/>
      <c r="NK54" s="140"/>
      <c r="NL54" s="140"/>
      <c r="NM54" s="140"/>
      <c r="NN54" s="140"/>
      <c r="NO54" s="140"/>
      <c r="NP54" s="140"/>
      <c r="NQ54" s="140"/>
      <c r="NR54" s="140"/>
      <c r="NS54" s="140"/>
      <c r="NT54" s="140"/>
      <c r="NU54" s="140"/>
      <c r="NV54" s="140"/>
      <c r="NW54" s="140"/>
      <c r="NX54" s="140"/>
      <c r="NY54" s="140"/>
      <c r="NZ54" s="140"/>
      <c r="OA54" s="140"/>
      <c r="OB54" s="140"/>
      <c r="OC54" s="140"/>
      <c r="OD54" s="140"/>
      <c r="OE54" s="140"/>
      <c r="OF54" s="140"/>
      <c r="OG54" s="140"/>
      <c r="OH54" s="140"/>
      <c r="OI54" s="140"/>
      <c r="OJ54" s="140"/>
      <c r="OK54" s="140"/>
      <c r="OL54" s="140"/>
      <c r="OM54" s="140"/>
      <c r="ON54" s="140"/>
      <c r="OO54" s="140"/>
      <c r="OP54" s="140"/>
      <c r="OQ54" s="140"/>
      <c r="OR54" s="140"/>
      <c r="OS54" s="140"/>
      <c r="OT54" s="140"/>
      <c r="OU54" s="140"/>
      <c r="OV54" s="140"/>
      <c r="OW54" s="140"/>
      <c r="OX54" s="140"/>
      <c r="OY54" s="140"/>
      <c r="OZ54" s="140"/>
      <c r="PA54" s="140"/>
      <c r="PB54" s="140"/>
      <c r="PC54" s="140"/>
      <c r="PD54" s="140"/>
      <c r="PE54" s="140"/>
      <c r="PF54" s="140"/>
      <c r="PG54" s="140"/>
      <c r="PH54" s="140"/>
      <c r="PI54" s="140"/>
      <c r="PJ54" s="140"/>
      <c r="PK54" s="140"/>
      <c r="PL54" s="140"/>
      <c r="PM54" s="140"/>
      <c r="PN54" s="140"/>
      <c r="PO54" s="140"/>
      <c r="PP54" s="140"/>
      <c r="PQ54" s="140"/>
      <c r="PR54" s="140"/>
      <c r="PS54" s="140"/>
      <c r="PT54" s="140"/>
      <c r="PU54" s="140"/>
      <c r="PV54" s="140"/>
      <c r="PW54" s="140"/>
      <c r="PX54" s="140"/>
      <c r="PY54" s="140"/>
      <c r="PZ54" s="140"/>
      <c r="QA54" s="140"/>
      <c r="QB54" s="140"/>
      <c r="QC54" s="140"/>
      <c r="QD54" s="140"/>
      <c r="QE54" s="140"/>
      <c r="QF54" s="140"/>
      <c r="QG54" s="140"/>
      <c r="QH54" s="140"/>
      <c r="QI54" s="140"/>
      <c r="QJ54" s="140"/>
      <c r="QK54" s="140"/>
      <c r="QL54" s="140"/>
      <c r="QM54" s="140"/>
      <c r="QN54" s="140"/>
      <c r="QO54" s="140"/>
      <c r="QP54" s="140"/>
      <c r="QQ54" s="140"/>
      <c r="QR54" s="140"/>
      <c r="QS54" s="140"/>
      <c r="QT54" s="140"/>
      <c r="QU54" s="140"/>
      <c r="QV54" s="140"/>
      <c r="QW54" s="140"/>
      <c r="QX54" s="140"/>
      <c r="QY54" s="140"/>
      <c r="QZ54" s="140"/>
      <c r="RA54" s="140"/>
      <c r="RB54" s="140"/>
      <c r="RC54" s="140"/>
      <c r="RD54" s="140"/>
      <c r="RE54" s="140"/>
      <c r="RF54" s="140"/>
      <c r="RG54" s="140"/>
      <c r="RH54" s="140"/>
      <c r="RI54" s="140"/>
      <c r="RJ54" s="140"/>
      <c r="RK54" s="140"/>
      <c r="RL54" s="140"/>
      <c r="RM54" s="140"/>
      <c r="RN54" s="140"/>
      <c r="RO54" s="140"/>
      <c r="RP54" s="140"/>
      <c r="RQ54" s="140"/>
      <c r="RR54" s="140"/>
      <c r="RS54" s="140"/>
      <c r="RT54" s="140"/>
      <c r="RU54" s="140"/>
      <c r="RV54" s="140"/>
      <c r="RW54" s="140"/>
      <c r="RX54" s="140"/>
      <c r="RY54" s="140"/>
      <c r="RZ54" s="140"/>
      <c r="SA54" s="140"/>
      <c r="SB54" s="140"/>
      <c r="SC54" s="140"/>
      <c r="SD54" s="140"/>
      <c r="SE54" s="140"/>
      <c r="SF54" s="140"/>
      <c r="SG54" s="140"/>
      <c r="SH54" s="140"/>
      <c r="SI54" s="140"/>
      <c r="SJ54" s="140"/>
      <c r="SK54" s="140"/>
      <c r="SL54" s="140"/>
      <c r="SM54" s="140"/>
      <c r="SN54" s="140"/>
      <c r="SO54" s="140"/>
      <c r="SP54" s="140"/>
      <c r="SQ54" s="140"/>
      <c r="SR54" s="140"/>
      <c r="SS54" s="140"/>
      <c r="ST54" s="140"/>
      <c r="SU54" s="140"/>
      <c r="SV54" s="140"/>
      <c r="SW54" s="140"/>
      <c r="SX54" s="140"/>
      <c r="SY54" s="140"/>
      <c r="SZ54" s="140"/>
      <c r="TA54" s="140"/>
      <c r="TB54" s="140"/>
      <c r="TC54" s="140"/>
      <c r="TD54" s="140"/>
      <c r="TE54" s="140"/>
      <c r="TF54" s="140"/>
      <c r="TG54" s="140"/>
      <c r="TH54" s="140"/>
      <c r="TI54" s="140"/>
      <c r="TJ54" s="140"/>
      <c r="TK54" s="140"/>
      <c r="TL54" s="140"/>
      <c r="TM54" s="140"/>
      <c r="TN54" s="140"/>
      <c r="TO54" s="140"/>
      <c r="TP54" s="140"/>
      <c r="TQ54" s="140"/>
      <c r="TR54" s="140"/>
      <c r="TS54" s="140"/>
      <c r="TT54" s="140"/>
      <c r="TU54" s="140"/>
      <c r="TV54" s="140"/>
      <c r="TW54" s="140"/>
      <c r="TX54" s="140"/>
      <c r="TY54" s="140"/>
      <c r="TZ54" s="140"/>
      <c r="UA54" s="140"/>
      <c r="UB54" s="140"/>
      <c r="UC54" s="140"/>
      <c r="UD54" s="140"/>
      <c r="UE54" s="140"/>
      <c r="UF54" s="140"/>
      <c r="UG54" s="140"/>
      <c r="UH54" s="140"/>
      <c r="UI54" s="140"/>
      <c r="UJ54" s="140"/>
      <c r="UK54" s="140"/>
      <c r="UL54" s="140"/>
      <c r="UM54" s="140"/>
      <c r="UN54" s="140"/>
      <c r="UO54" s="140"/>
      <c r="UP54" s="140"/>
      <c r="UQ54" s="140"/>
      <c r="UR54" s="140"/>
      <c r="US54" s="140"/>
      <c r="UT54" s="140"/>
      <c r="UU54" s="140"/>
      <c r="UV54" s="140"/>
      <c r="UW54" s="140"/>
      <c r="UX54" s="140"/>
      <c r="UY54" s="140"/>
      <c r="UZ54" s="140"/>
      <c r="VA54" s="140"/>
      <c r="VB54" s="140"/>
      <c r="VC54" s="140"/>
      <c r="VD54" s="140"/>
      <c r="VE54" s="140"/>
      <c r="VF54" s="140"/>
      <c r="VG54" s="140"/>
      <c r="VH54" s="140"/>
      <c r="VI54" s="140"/>
      <c r="VJ54" s="140"/>
      <c r="VK54" s="140"/>
      <c r="VL54" s="140"/>
      <c r="VM54" s="140"/>
      <c r="VN54" s="140"/>
      <c r="VO54" s="140"/>
      <c r="VP54" s="140"/>
      <c r="VQ54" s="140"/>
      <c r="VR54" s="140"/>
      <c r="VS54" s="140"/>
      <c r="VT54" s="140"/>
      <c r="VU54" s="140"/>
      <c r="VV54" s="140"/>
      <c r="VW54" s="140"/>
      <c r="VX54" s="140"/>
      <c r="VY54" s="140"/>
      <c r="VZ54" s="140"/>
      <c r="WA54" s="140"/>
      <c r="WB54" s="140"/>
      <c r="WC54" s="140"/>
      <c r="WD54" s="140"/>
      <c r="WE54" s="140"/>
      <c r="WF54" s="140"/>
      <c r="WG54" s="140"/>
      <c r="WH54" s="140"/>
      <c r="WI54" s="140"/>
      <c r="WJ54" s="140"/>
      <c r="WK54" s="140"/>
      <c r="WL54" s="140"/>
      <c r="WM54" s="140"/>
      <c r="WN54" s="140"/>
      <c r="WO54" s="140"/>
      <c r="WP54" s="140"/>
      <c r="WQ54" s="140"/>
      <c r="WR54" s="140"/>
      <c r="WS54" s="140"/>
      <c r="WT54" s="140"/>
      <c r="WU54" s="140"/>
      <c r="WV54" s="140"/>
      <c r="WW54" s="140"/>
      <c r="WX54" s="140"/>
      <c r="WY54" s="140"/>
      <c r="WZ54" s="140"/>
      <c r="XA54" s="140"/>
      <c r="XB54" s="140"/>
      <c r="XC54" s="140"/>
      <c r="XD54" s="140"/>
      <c r="XE54" s="140"/>
      <c r="XF54" s="140"/>
      <c r="XG54" s="140"/>
      <c r="XH54" s="140"/>
      <c r="XI54" s="140"/>
      <c r="XJ54" s="140"/>
      <c r="XK54" s="140"/>
      <c r="XL54" s="140"/>
      <c r="XM54" s="140"/>
      <c r="XN54" s="140"/>
      <c r="XO54" s="140"/>
      <c r="XP54" s="140"/>
      <c r="XQ54" s="140"/>
      <c r="XR54" s="140"/>
      <c r="XS54" s="140"/>
      <c r="XT54" s="140"/>
      <c r="XU54" s="140"/>
      <c r="XV54" s="140"/>
      <c r="XW54" s="140"/>
      <c r="XX54" s="140"/>
      <c r="XY54" s="140"/>
      <c r="XZ54" s="140"/>
      <c r="YA54" s="140"/>
      <c r="YB54" s="140"/>
      <c r="YC54" s="140"/>
      <c r="YD54" s="140"/>
      <c r="YE54" s="140"/>
      <c r="YF54" s="140"/>
      <c r="YG54" s="140"/>
      <c r="YH54" s="140"/>
      <c r="YI54" s="140"/>
      <c r="YJ54" s="140"/>
      <c r="YK54" s="140"/>
      <c r="YL54" s="140"/>
      <c r="YM54" s="140"/>
      <c r="YN54" s="140"/>
      <c r="YO54" s="140"/>
      <c r="YP54" s="140"/>
      <c r="YQ54" s="140"/>
      <c r="YR54" s="140"/>
      <c r="YS54" s="140"/>
      <c r="YT54" s="140"/>
      <c r="YU54" s="140"/>
      <c r="YV54" s="140"/>
      <c r="YW54" s="140"/>
      <c r="YX54" s="140"/>
      <c r="YY54" s="140"/>
      <c r="YZ54" s="140"/>
      <c r="ZA54" s="140"/>
      <c r="ZB54" s="140"/>
      <c r="ZC54" s="140"/>
      <c r="ZD54" s="140"/>
      <c r="ZE54" s="140"/>
      <c r="ZF54" s="140"/>
      <c r="ZG54" s="140"/>
      <c r="ZH54" s="140"/>
      <c r="ZI54" s="140"/>
      <c r="ZJ54" s="140"/>
      <c r="ZK54" s="140"/>
      <c r="ZL54" s="140"/>
      <c r="ZM54" s="140"/>
      <c r="ZN54" s="140"/>
      <c r="ZO54" s="140"/>
      <c r="ZP54" s="140"/>
      <c r="ZQ54" s="140"/>
      <c r="ZR54" s="140"/>
      <c r="ZS54" s="140"/>
      <c r="ZT54" s="140"/>
      <c r="ZU54" s="140"/>
      <c r="ZV54" s="140"/>
      <c r="ZW54" s="140"/>
      <c r="ZX54" s="140"/>
      <c r="ZY54" s="140"/>
      <c r="ZZ54" s="140"/>
      <c r="AAA54" s="140"/>
      <c r="AAB54" s="140"/>
      <c r="AAC54" s="140"/>
      <c r="AAD54" s="140"/>
      <c r="AAE54" s="140"/>
      <c r="AAF54" s="140"/>
      <c r="AAG54" s="140"/>
      <c r="AAH54" s="140"/>
      <c r="AAI54" s="140"/>
      <c r="AAJ54" s="140"/>
      <c r="AAK54" s="140"/>
      <c r="AAL54" s="140"/>
      <c r="AAM54" s="140"/>
      <c r="AAN54" s="140"/>
      <c r="AAO54" s="140"/>
      <c r="AAP54" s="140"/>
      <c r="AAQ54" s="140"/>
      <c r="AAR54" s="140"/>
      <c r="AAS54" s="140"/>
      <c r="AAT54" s="140"/>
      <c r="AAU54" s="140"/>
      <c r="AAV54" s="140"/>
      <c r="AAW54" s="140"/>
      <c r="AAX54" s="140"/>
      <c r="AAY54" s="140"/>
      <c r="AAZ54" s="140"/>
      <c r="ABA54" s="140"/>
      <c r="ABB54" s="140"/>
      <c r="ABC54" s="140"/>
      <c r="ABD54" s="140"/>
      <c r="ABE54" s="140"/>
      <c r="ABF54" s="140"/>
      <c r="ABG54" s="140"/>
      <c r="ABH54" s="140"/>
      <c r="ABI54" s="140"/>
      <c r="ABJ54" s="140"/>
      <c r="ABK54" s="140"/>
      <c r="ABL54" s="140"/>
      <c r="ABM54" s="140"/>
      <c r="ABN54" s="140"/>
      <c r="ABO54" s="140"/>
      <c r="ABP54" s="140"/>
      <c r="ABQ54" s="140"/>
      <c r="ABR54" s="140"/>
      <c r="ABS54" s="140"/>
      <c r="ABT54" s="140"/>
      <c r="ABU54" s="140"/>
      <c r="ABV54" s="140"/>
      <c r="ABW54" s="140"/>
      <c r="ABX54" s="140"/>
      <c r="ABY54" s="140"/>
      <c r="ABZ54" s="140"/>
      <c r="ACA54" s="140"/>
      <c r="ACB54" s="140"/>
      <c r="ACC54" s="140"/>
      <c r="ACD54" s="140"/>
      <c r="ACE54" s="140"/>
      <c r="ACF54" s="140"/>
      <c r="ACG54" s="140"/>
      <c r="ACH54" s="140"/>
      <c r="ACI54" s="140"/>
      <c r="ACJ54" s="140"/>
      <c r="ACK54" s="140"/>
      <c r="ACL54" s="140"/>
      <c r="ACM54" s="140"/>
      <c r="ACN54" s="140"/>
      <c r="ACO54" s="140"/>
      <c r="ACP54" s="140"/>
      <c r="ACQ54" s="140"/>
      <c r="ACR54" s="140"/>
      <c r="ACS54" s="140"/>
      <c r="ACT54" s="140"/>
      <c r="ACU54" s="140"/>
      <c r="ACV54" s="140"/>
      <c r="ACW54" s="140"/>
      <c r="ACX54" s="140"/>
      <c r="ACY54" s="140"/>
      <c r="ACZ54" s="140"/>
      <c r="ADA54" s="140"/>
      <c r="ADB54" s="140"/>
      <c r="ADC54" s="140"/>
      <c r="ADD54" s="140"/>
      <c r="ADE54" s="140"/>
      <c r="ADF54" s="140"/>
      <c r="ADG54" s="140"/>
      <c r="ADH54" s="140"/>
      <c r="ADI54" s="140"/>
      <c r="ADJ54" s="140"/>
      <c r="ADK54" s="140"/>
      <c r="ADL54" s="140"/>
      <c r="ADM54" s="140"/>
      <c r="ADN54" s="140"/>
      <c r="ADO54" s="140"/>
      <c r="ADP54" s="140"/>
      <c r="ADQ54" s="140"/>
      <c r="ADR54" s="140"/>
      <c r="ADS54" s="140"/>
      <c r="ADT54" s="140"/>
      <c r="ADU54" s="140"/>
      <c r="ADV54" s="140"/>
      <c r="ADW54" s="140"/>
      <c r="ADX54" s="140"/>
      <c r="ADY54" s="140"/>
      <c r="ADZ54" s="140"/>
      <c r="AEA54" s="140"/>
      <c r="AEB54" s="140"/>
      <c r="AEC54" s="140"/>
      <c r="AED54" s="140"/>
      <c r="AEE54" s="140"/>
      <c r="AEF54" s="140"/>
      <c r="AEG54" s="140"/>
      <c r="AEH54" s="140"/>
      <c r="AEI54" s="140"/>
      <c r="AEJ54" s="140"/>
      <c r="AEK54" s="140"/>
      <c r="AEL54" s="140"/>
      <c r="AEM54" s="140"/>
      <c r="AEN54" s="140"/>
      <c r="AEO54" s="140"/>
      <c r="AEP54" s="140"/>
      <c r="AEQ54" s="140"/>
      <c r="AER54" s="140"/>
      <c r="AES54" s="140"/>
      <c r="AET54" s="140"/>
      <c r="AEU54" s="140"/>
      <c r="AEV54" s="140"/>
      <c r="AEW54" s="140"/>
      <c r="AEX54" s="140"/>
      <c r="AEY54" s="140"/>
      <c r="AEZ54" s="140"/>
      <c r="AFA54" s="140"/>
      <c r="AFB54" s="140"/>
      <c r="AFC54" s="140"/>
      <c r="AFD54" s="140"/>
      <c r="AFE54" s="140"/>
      <c r="AFF54" s="140"/>
      <c r="AFG54" s="140"/>
      <c r="AFH54" s="140"/>
      <c r="AFI54" s="140"/>
      <c r="AFJ54" s="140"/>
      <c r="AFK54" s="140"/>
      <c r="AFL54" s="140"/>
      <c r="AFM54" s="140"/>
      <c r="AFN54" s="140"/>
      <c r="AFO54" s="140"/>
      <c r="AFP54" s="140"/>
      <c r="AFQ54" s="140"/>
      <c r="AFR54" s="140"/>
      <c r="AFS54" s="140"/>
      <c r="AFT54" s="140"/>
      <c r="AFU54" s="140"/>
      <c r="AFV54" s="140"/>
      <c r="AFW54" s="140"/>
      <c r="AFX54" s="140"/>
      <c r="AFY54" s="140"/>
      <c r="AFZ54" s="140"/>
      <c r="AGA54" s="140"/>
      <c r="AGB54" s="140"/>
      <c r="AGC54" s="140"/>
      <c r="AGD54" s="140"/>
      <c r="AGE54" s="140"/>
      <c r="AGF54" s="140"/>
      <c r="AGG54" s="140"/>
      <c r="AGH54" s="140"/>
      <c r="AGI54" s="140"/>
      <c r="AGJ54" s="140"/>
      <c r="AGK54" s="140"/>
      <c r="AGL54" s="140"/>
      <c r="AGM54" s="140"/>
      <c r="AGN54" s="140"/>
      <c r="AGO54" s="140"/>
      <c r="AGP54" s="140"/>
      <c r="AGQ54" s="140"/>
      <c r="AGR54" s="140"/>
      <c r="AGS54" s="140"/>
      <c r="AGT54" s="140"/>
      <c r="AGU54" s="140"/>
      <c r="AGV54" s="140"/>
      <c r="AGW54" s="140"/>
      <c r="AGX54" s="140"/>
      <c r="AGY54" s="140"/>
      <c r="AGZ54" s="140"/>
      <c r="AHA54" s="140"/>
      <c r="AHB54" s="140"/>
      <c r="AHC54" s="140"/>
      <c r="AHD54" s="140"/>
      <c r="AHE54" s="140"/>
      <c r="AHF54" s="140"/>
      <c r="AHG54" s="140"/>
      <c r="AHH54" s="140"/>
      <c r="AHI54" s="140"/>
      <c r="AHJ54" s="140"/>
      <c r="AHK54" s="140"/>
      <c r="AHL54" s="140"/>
      <c r="AHM54" s="140"/>
      <c r="AHN54" s="140"/>
      <c r="AHO54" s="140"/>
      <c r="AHP54" s="140"/>
      <c r="AHQ54" s="140"/>
      <c r="AHR54" s="140"/>
      <c r="AHS54" s="140"/>
      <c r="AHT54" s="140"/>
      <c r="AHU54" s="140"/>
      <c r="AHV54" s="140"/>
      <c r="AHW54" s="140"/>
      <c r="AHX54" s="140"/>
      <c r="AHY54" s="140"/>
      <c r="AHZ54" s="140"/>
      <c r="AIA54" s="140"/>
      <c r="AIB54" s="140"/>
      <c r="AIC54" s="140"/>
      <c r="AID54" s="140"/>
      <c r="AIE54" s="140"/>
      <c r="AIF54" s="140"/>
      <c r="AIG54" s="140"/>
      <c r="AIH54" s="140"/>
      <c r="AII54" s="140"/>
      <c r="AIJ54" s="140"/>
      <c r="AIK54" s="140"/>
      <c r="AIL54" s="140"/>
      <c r="AIM54" s="140"/>
      <c r="AIN54" s="140"/>
      <c r="AIO54" s="140"/>
      <c r="AIP54" s="140"/>
      <c r="AIQ54" s="140"/>
      <c r="AIR54" s="140"/>
      <c r="AIS54" s="140"/>
      <c r="AIT54" s="140"/>
      <c r="AIU54" s="140"/>
      <c r="AIV54" s="140"/>
      <c r="AIW54" s="140"/>
      <c r="AIX54" s="140"/>
      <c r="AIY54" s="140"/>
      <c r="AIZ54" s="140"/>
      <c r="AJA54" s="140"/>
      <c r="AJB54" s="140"/>
      <c r="AJC54" s="140"/>
      <c r="AJD54" s="140"/>
      <c r="AJE54" s="140"/>
      <c r="AJF54" s="140"/>
      <c r="AJG54" s="140"/>
      <c r="AJH54" s="140"/>
      <c r="AJI54" s="140"/>
      <c r="AJJ54" s="140"/>
      <c r="AJK54" s="140"/>
      <c r="AJL54" s="140"/>
      <c r="AJM54" s="140"/>
      <c r="AJN54" s="140"/>
      <c r="AJO54" s="140"/>
      <c r="AJP54" s="140"/>
      <c r="AJQ54" s="140"/>
      <c r="AJR54" s="140"/>
      <c r="AJS54" s="140"/>
      <c r="AJT54" s="140"/>
      <c r="AJU54" s="140"/>
      <c r="AJV54" s="140"/>
      <c r="AJW54" s="140"/>
      <c r="AJX54" s="140"/>
      <c r="AJY54" s="140"/>
      <c r="AJZ54" s="140"/>
      <c r="AKA54" s="140"/>
      <c r="AKB54" s="140"/>
      <c r="AKC54" s="140"/>
      <c r="AKD54" s="140"/>
      <c r="AKE54" s="140"/>
      <c r="AKF54" s="140"/>
      <c r="AKG54" s="140"/>
      <c r="AKH54" s="140"/>
      <c r="AKI54" s="140"/>
      <c r="AKJ54" s="140"/>
      <c r="AKK54" s="140"/>
      <c r="AKL54" s="140"/>
      <c r="AKM54" s="140"/>
      <c r="AKN54" s="140"/>
      <c r="AKO54" s="140"/>
      <c r="AKP54" s="140"/>
      <c r="AKQ54" s="140"/>
      <c r="AKR54" s="140"/>
      <c r="AKS54" s="140"/>
      <c r="AKT54" s="140"/>
      <c r="AKU54" s="140"/>
      <c r="AKV54" s="140"/>
      <c r="AKW54" s="140"/>
      <c r="AKX54" s="140"/>
      <c r="AKY54" s="140"/>
      <c r="AKZ54" s="140"/>
      <c r="ALA54" s="140"/>
      <c r="ALB54" s="140"/>
      <c r="ALC54" s="140"/>
      <c r="ALD54" s="140"/>
      <c r="ALE54" s="140"/>
      <c r="ALF54" s="140"/>
      <c r="ALG54" s="140"/>
      <c r="ALH54" s="140"/>
      <c r="ALI54" s="140"/>
      <c r="ALJ54" s="140"/>
      <c r="ALK54" s="140"/>
      <c r="ALL54" s="140"/>
      <c r="ALM54" s="140"/>
      <c r="ALN54" s="140"/>
      <c r="ALO54" s="140"/>
      <c r="ALP54" s="140"/>
      <c r="ALQ54" s="140"/>
      <c r="ALR54" s="140"/>
      <c r="ALS54" s="140"/>
      <c r="ALT54" s="140"/>
      <c r="ALU54" s="140"/>
      <c r="ALV54" s="140"/>
      <c r="ALW54" s="140"/>
      <c r="ALX54" s="140"/>
      <c r="ALY54" s="140"/>
      <c r="ALZ54" s="140"/>
      <c r="AMA54" s="140"/>
      <c r="AMB54" s="140"/>
      <c r="AMC54" s="140"/>
      <c r="AMD54" s="140"/>
      <c r="AME54" s="140"/>
      <c r="AMF54" s="140"/>
      <c r="AMG54" s="140"/>
      <c r="AMH54" s="140"/>
      <c r="AMI54" s="140"/>
      <c r="AMJ54" s="140"/>
      <c r="AMK54" s="140"/>
      <c r="AML54" s="140"/>
      <c r="AMM54" s="140"/>
      <c r="AMN54" s="140"/>
      <c r="AMO54" s="140"/>
      <c r="AMP54" s="140"/>
      <c r="AMQ54" s="140"/>
      <c r="AMR54" s="140"/>
      <c r="AMS54" s="140"/>
      <c r="AMT54" s="140"/>
      <c r="AMU54" s="140"/>
      <c r="AMV54" s="140"/>
      <c r="AMW54" s="140"/>
      <c r="AMX54" s="140"/>
      <c r="AMY54" s="140"/>
      <c r="AMZ54" s="140"/>
      <c r="ANA54" s="140"/>
      <c r="ANB54" s="140"/>
      <c r="ANC54" s="140"/>
      <c r="AND54" s="140"/>
      <c r="ANE54" s="140"/>
      <c r="ANF54" s="140"/>
      <c r="ANG54" s="140"/>
      <c r="ANH54" s="140"/>
      <c r="ANI54" s="140"/>
      <c r="ANJ54" s="140"/>
      <c r="ANK54" s="140"/>
      <c r="ANL54" s="140"/>
      <c r="ANM54" s="140"/>
      <c r="ANN54" s="140"/>
      <c r="ANO54" s="140"/>
      <c r="ANP54" s="140"/>
      <c r="ANQ54" s="140"/>
      <c r="ANR54" s="140"/>
      <c r="ANS54" s="140"/>
      <c r="ANT54" s="140"/>
      <c r="ANU54" s="140"/>
      <c r="ANV54" s="140"/>
      <c r="ANW54" s="140"/>
      <c r="ANX54" s="140"/>
      <c r="ANY54" s="140"/>
      <c r="ANZ54" s="140"/>
      <c r="AOA54" s="140"/>
      <c r="AOB54" s="140"/>
      <c r="AOC54" s="140"/>
      <c r="AOD54" s="140"/>
      <c r="AOE54" s="140"/>
      <c r="AOF54" s="140"/>
      <c r="AOG54" s="140"/>
      <c r="AOH54" s="140"/>
      <c r="AOI54" s="140"/>
      <c r="AOJ54" s="140"/>
      <c r="AOK54" s="140"/>
      <c r="AOL54" s="140"/>
      <c r="AOM54" s="140"/>
      <c r="AON54" s="140"/>
      <c r="AOO54" s="140"/>
      <c r="AOP54" s="140"/>
      <c r="AOQ54" s="140"/>
      <c r="AOR54" s="140"/>
      <c r="AOS54" s="140"/>
      <c r="AOT54" s="140"/>
      <c r="AOU54" s="140"/>
      <c r="AOV54" s="140"/>
      <c r="AOW54" s="140"/>
      <c r="AOX54" s="140"/>
      <c r="AOY54" s="140"/>
      <c r="AOZ54" s="140"/>
      <c r="APA54" s="140"/>
      <c r="APB54" s="140"/>
      <c r="APC54" s="140"/>
      <c r="APD54" s="140"/>
      <c r="APE54" s="140"/>
      <c r="APF54" s="140"/>
      <c r="APG54" s="140"/>
      <c r="APH54" s="140"/>
      <c r="API54" s="140"/>
      <c r="APJ54" s="140"/>
      <c r="APK54" s="140"/>
      <c r="APL54" s="140"/>
      <c r="APM54" s="140"/>
      <c r="APN54" s="140"/>
      <c r="APO54" s="140"/>
      <c r="APP54" s="140"/>
      <c r="APQ54" s="140"/>
      <c r="APR54" s="140"/>
      <c r="APS54" s="140"/>
      <c r="APT54" s="140"/>
      <c r="APU54" s="140"/>
      <c r="APV54" s="140"/>
      <c r="APW54" s="140"/>
      <c r="APX54" s="140"/>
      <c r="APY54" s="140"/>
      <c r="APZ54" s="140"/>
      <c r="AQA54" s="140"/>
      <c r="AQB54" s="140"/>
      <c r="AQC54" s="140"/>
      <c r="AQD54" s="140"/>
      <c r="AQE54" s="140"/>
      <c r="AQF54" s="140"/>
      <c r="AQG54" s="140"/>
      <c r="AQH54" s="140"/>
      <c r="AQI54" s="140"/>
      <c r="AQJ54" s="140"/>
      <c r="AQK54" s="140"/>
      <c r="AQL54" s="140"/>
      <c r="AQM54" s="140"/>
      <c r="AQN54" s="140"/>
      <c r="AQO54" s="140"/>
      <c r="AQP54" s="140"/>
      <c r="AQQ54" s="140"/>
      <c r="AQR54" s="140"/>
      <c r="AQS54" s="140"/>
      <c r="AQT54" s="140"/>
      <c r="AQU54" s="140"/>
      <c r="AQV54" s="140"/>
      <c r="AQW54" s="140"/>
      <c r="AQX54" s="140"/>
      <c r="AQY54" s="140"/>
      <c r="AQZ54" s="140"/>
      <c r="ARA54" s="140"/>
      <c r="ARB54" s="140"/>
      <c r="ARC54" s="140"/>
      <c r="ARD54" s="140"/>
      <c r="ARE54" s="140"/>
      <c r="ARF54" s="140"/>
      <c r="ARG54" s="140"/>
      <c r="ARH54" s="140"/>
      <c r="ARI54" s="140"/>
      <c r="ARJ54" s="140"/>
      <c r="ARK54" s="140"/>
      <c r="ARL54" s="140"/>
      <c r="ARM54" s="140"/>
      <c r="ARN54" s="140"/>
      <c r="ARO54" s="140"/>
      <c r="ARP54" s="140"/>
      <c r="ARQ54" s="140"/>
      <c r="ARR54" s="140"/>
      <c r="ARS54" s="140"/>
      <c r="ART54" s="140"/>
      <c r="ARU54" s="140"/>
      <c r="ARV54" s="140"/>
      <c r="ARW54" s="140"/>
      <c r="ARX54" s="140"/>
      <c r="ARY54" s="140"/>
      <c r="ARZ54" s="140"/>
      <c r="ASA54" s="140"/>
      <c r="ASB54" s="140"/>
      <c r="ASC54" s="140"/>
      <c r="ASD54" s="140"/>
      <c r="ASE54" s="140"/>
      <c r="ASF54" s="140"/>
      <c r="ASG54" s="140"/>
      <c r="ASH54" s="140"/>
      <c r="ASI54" s="140"/>
      <c r="ASJ54" s="140"/>
      <c r="ASK54" s="140"/>
      <c r="ASL54" s="140"/>
      <c r="ASM54" s="140"/>
      <c r="ASN54" s="140"/>
      <c r="ASO54" s="140"/>
      <c r="ASP54" s="140"/>
      <c r="ASQ54" s="140"/>
      <c r="ASR54" s="140"/>
      <c r="ASS54" s="140"/>
      <c r="AST54" s="140"/>
      <c r="ASU54" s="140"/>
      <c r="ASV54" s="140"/>
      <c r="ASW54" s="140"/>
      <c r="ASX54" s="140"/>
      <c r="ASY54" s="140"/>
      <c r="ASZ54" s="140"/>
      <c r="ATA54" s="140"/>
      <c r="ATB54" s="140"/>
      <c r="ATC54" s="140"/>
      <c r="ATD54" s="140"/>
      <c r="ATE54" s="140"/>
      <c r="ATF54" s="140"/>
      <c r="ATG54" s="140"/>
      <c r="ATH54" s="140"/>
      <c r="ATI54" s="140"/>
      <c r="ATJ54" s="140"/>
      <c r="ATK54" s="140"/>
      <c r="ATL54" s="140"/>
      <c r="ATM54" s="140"/>
      <c r="ATN54" s="140"/>
      <c r="ATO54" s="140"/>
      <c r="ATP54" s="140"/>
      <c r="ATQ54" s="140"/>
      <c r="ATR54" s="140"/>
      <c r="ATS54" s="140"/>
      <c r="ATT54" s="140"/>
      <c r="ATU54" s="140"/>
      <c r="ATV54" s="140"/>
      <c r="ATW54" s="140"/>
      <c r="ATX54" s="140"/>
      <c r="ATY54" s="140"/>
      <c r="ATZ54" s="140"/>
      <c r="AUA54" s="140"/>
      <c r="AUB54" s="140"/>
      <c r="AUC54" s="140"/>
      <c r="AUD54" s="140"/>
      <c r="AUE54" s="140"/>
      <c r="AUF54" s="140"/>
      <c r="AUG54" s="140"/>
      <c r="AUH54" s="140"/>
      <c r="AUI54" s="140"/>
      <c r="AUJ54" s="140"/>
      <c r="AUK54" s="140"/>
      <c r="AUL54" s="140"/>
      <c r="AUM54" s="140"/>
      <c r="AUN54" s="140"/>
      <c r="AUO54" s="140"/>
      <c r="AUP54" s="140"/>
      <c r="AUQ54" s="140"/>
      <c r="AUR54" s="140"/>
      <c r="AUS54" s="140"/>
      <c r="AUT54" s="140"/>
      <c r="AUU54" s="140"/>
      <c r="AUV54" s="140"/>
      <c r="AUW54" s="140"/>
      <c r="AUX54" s="140"/>
      <c r="AUY54" s="140"/>
      <c r="AUZ54" s="140"/>
      <c r="AVA54" s="140"/>
      <c r="AVB54" s="140"/>
      <c r="AVC54" s="140"/>
      <c r="AVD54" s="140"/>
      <c r="AVE54" s="140"/>
      <c r="AVF54" s="140"/>
      <c r="AVG54" s="140"/>
      <c r="AVH54" s="140"/>
      <c r="AVI54" s="140"/>
      <c r="AVJ54" s="140"/>
      <c r="AVK54" s="140"/>
      <c r="AVL54" s="140"/>
      <c r="AVM54" s="140"/>
      <c r="AVN54" s="140"/>
      <c r="AVO54" s="140"/>
      <c r="AVP54" s="140"/>
      <c r="AVQ54" s="140"/>
      <c r="AVR54" s="140"/>
      <c r="AVS54" s="140"/>
      <c r="AVT54" s="140"/>
      <c r="AVU54" s="140"/>
      <c r="AVV54" s="140"/>
      <c r="AVW54" s="140"/>
      <c r="AVX54" s="140"/>
      <c r="AVY54" s="140"/>
      <c r="AVZ54" s="140"/>
      <c r="AWA54" s="140"/>
      <c r="AWB54" s="140"/>
      <c r="AWC54" s="140"/>
      <c r="AWD54" s="140"/>
      <c r="AWE54" s="140"/>
      <c r="AWF54" s="140"/>
      <c r="AWG54" s="140"/>
      <c r="AWH54" s="140"/>
      <c r="AWI54" s="140"/>
      <c r="AWJ54" s="140"/>
      <c r="AWK54" s="140"/>
      <c r="AWL54" s="140"/>
      <c r="AWM54" s="140"/>
      <c r="AWN54" s="140"/>
      <c r="AWO54" s="140"/>
      <c r="AWP54" s="140"/>
      <c r="AWQ54" s="140"/>
      <c r="AWR54" s="140"/>
      <c r="AWS54" s="140"/>
      <c r="AWT54" s="140"/>
      <c r="AWU54" s="140"/>
      <c r="AWV54" s="140"/>
      <c r="AWW54" s="140"/>
      <c r="AWX54" s="140"/>
      <c r="AWY54" s="140"/>
      <c r="AWZ54" s="140"/>
      <c r="AXA54" s="140"/>
      <c r="AXB54" s="140"/>
      <c r="AXC54" s="140"/>
      <c r="AXD54" s="140"/>
      <c r="AXE54" s="140"/>
      <c r="AXF54" s="140"/>
      <c r="AXG54" s="140"/>
      <c r="AXH54" s="140"/>
      <c r="AXI54" s="140"/>
      <c r="AXJ54" s="140"/>
      <c r="AXK54" s="140"/>
      <c r="AXL54" s="140"/>
      <c r="AXM54" s="140"/>
      <c r="AXN54" s="140"/>
      <c r="AXO54" s="140"/>
      <c r="AXP54" s="140"/>
      <c r="AXQ54" s="140"/>
      <c r="AXR54" s="140"/>
      <c r="AXS54" s="140"/>
      <c r="AXT54" s="140"/>
      <c r="AXU54" s="140"/>
      <c r="AXV54" s="140"/>
      <c r="AXW54" s="140"/>
      <c r="AXX54" s="140"/>
      <c r="AXY54" s="140"/>
      <c r="AXZ54" s="140"/>
      <c r="AYA54" s="140"/>
      <c r="AYB54" s="140"/>
      <c r="AYC54" s="140"/>
      <c r="AYD54" s="140"/>
      <c r="AYE54" s="140"/>
      <c r="AYF54" s="140"/>
      <c r="AYG54" s="140"/>
      <c r="AYH54" s="140"/>
      <c r="AYI54" s="140"/>
      <c r="AYJ54" s="140"/>
      <c r="AYK54" s="140"/>
      <c r="AYL54" s="140"/>
      <c r="AYM54" s="140"/>
      <c r="AYN54" s="140"/>
      <c r="AYO54" s="140"/>
      <c r="AYP54" s="140"/>
      <c r="AYQ54" s="140"/>
      <c r="AYR54" s="140"/>
      <c r="AYS54" s="140"/>
      <c r="AYT54" s="140"/>
      <c r="AYU54" s="140"/>
      <c r="AYV54" s="140"/>
      <c r="AYW54" s="140"/>
      <c r="AYX54" s="140"/>
      <c r="AYY54" s="140"/>
      <c r="AYZ54" s="140"/>
      <c r="AZA54" s="140"/>
      <c r="AZB54" s="140"/>
      <c r="AZC54" s="140"/>
      <c r="AZD54" s="140"/>
      <c r="AZE54" s="140"/>
      <c r="AZF54" s="140"/>
      <c r="AZG54" s="140"/>
      <c r="AZH54" s="140"/>
      <c r="AZI54" s="140"/>
      <c r="AZJ54" s="140"/>
      <c r="AZK54" s="140"/>
      <c r="AZL54" s="140"/>
      <c r="AZM54" s="140"/>
      <c r="AZN54" s="140"/>
      <c r="AZO54" s="140"/>
      <c r="AZP54" s="140"/>
      <c r="AZQ54" s="140"/>
      <c r="AZR54" s="140"/>
      <c r="AZS54" s="140"/>
      <c r="AZT54" s="140"/>
      <c r="AZU54" s="140"/>
      <c r="AZV54" s="140"/>
      <c r="AZW54" s="140"/>
      <c r="AZX54" s="140"/>
      <c r="AZY54" s="140"/>
      <c r="AZZ54" s="140"/>
      <c r="BAA54" s="140"/>
      <c r="BAB54" s="140"/>
      <c r="BAC54" s="140"/>
      <c r="BAD54" s="140"/>
      <c r="BAE54" s="140"/>
      <c r="BAF54" s="140"/>
      <c r="BAG54" s="140"/>
      <c r="BAH54" s="140"/>
      <c r="BAI54" s="140"/>
      <c r="BAJ54" s="140"/>
      <c r="BAK54" s="140"/>
      <c r="BAL54" s="140"/>
      <c r="BAM54" s="140"/>
      <c r="BAN54" s="140"/>
      <c r="BAO54" s="140"/>
      <c r="BAP54" s="140"/>
      <c r="BAQ54" s="140"/>
      <c r="BAR54" s="140"/>
      <c r="BAS54" s="140"/>
      <c r="BAT54" s="140"/>
      <c r="BAU54" s="140"/>
      <c r="BAV54" s="140"/>
      <c r="BAW54" s="140"/>
      <c r="BAX54" s="140"/>
      <c r="BAY54" s="140"/>
      <c r="BAZ54" s="140"/>
      <c r="BBA54" s="140"/>
      <c r="BBB54" s="140"/>
      <c r="BBC54" s="140"/>
      <c r="BBD54" s="140"/>
      <c r="BBE54" s="140"/>
      <c r="BBF54" s="140"/>
      <c r="BBG54" s="140"/>
      <c r="BBH54" s="140"/>
      <c r="BBI54" s="140"/>
      <c r="BBJ54" s="140"/>
      <c r="BBK54" s="140"/>
      <c r="BBL54" s="140"/>
      <c r="BBM54" s="140"/>
      <c r="BBN54" s="140"/>
      <c r="BBO54" s="140"/>
      <c r="BBP54" s="140"/>
      <c r="BBQ54" s="140"/>
      <c r="BBR54" s="140"/>
      <c r="BBS54" s="140"/>
      <c r="BBT54" s="140"/>
      <c r="BBU54" s="140"/>
      <c r="BBV54" s="140"/>
      <c r="BBW54" s="140"/>
      <c r="BBX54" s="140"/>
      <c r="BBY54" s="140"/>
      <c r="BBZ54" s="140"/>
      <c r="BCA54" s="140"/>
      <c r="BCB54" s="140"/>
      <c r="BCC54" s="140"/>
      <c r="BCD54" s="140"/>
      <c r="BCE54" s="140"/>
      <c r="BCF54" s="140"/>
      <c r="BCG54" s="140"/>
      <c r="BCH54" s="140"/>
      <c r="BCI54" s="140"/>
      <c r="BCJ54" s="140"/>
      <c r="BCK54" s="140"/>
      <c r="BCL54" s="140"/>
      <c r="BCM54" s="140"/>
      <c r="BCN54" s="140"/>
      <c r="BCO54" s="140"/>
      <c r="BCP54" s="140"/>
      <c r="BCQ54" s="140"/>
      <c r="BCR54" s="140"/>
      <c r="BCS54" s="140"/>
      <c r="BCT54" s="140"/>
      <c r="BCU54" s="140"/>
      <c r="BCV54" s="140"/>
      <c r="BCW54" s="140"/>
      <c r="BCX54" s="140"/>
      <c r="BCY54" s="140"/>
      <c r="BCZ54" s="140"/>
      <c r="BDA54" s="140"/>
      <c r="BDB54" s="140"/>
      <c r="BDC54" s="140"/>
      <c r="BDD54" s="140"/>
      <c r="BDE54" s="140"/>
      <c r="BDF54" s="140"/>
      <c r="BDG54" s="140"/>
      <c r="BDH54" s="140"/>
      <c r="BDI54" s="140"/>
      <c r="BDJ54" s="140"/>
      <c r="BDK54" s="140"/>
      <c r="BDL54" s="140"/>
      <c r="BDM54" s="140"/>
      <c r="BDN54" s="140"/>
      <c r="BDO54" s="140"/>
      <c r="BDP54" s="140"/>
      <c r="BDQ54" s="140"/>
      <c r="BDR54" s="140"/>
      <c r="BDS54" s="140"/>
      <c r="BDT54" s="140"/>
      <c r="BDU54" s="140"/>
      <c r="BDV54" s="140"/>
      <c r="BDW54" s="140"/>
      <c r="BDX54" s="140"/>
      <c r="BDY54" s="140"/>
      <c r="BDZ54" s="140"/>
      <c r="BEA54" s="140"/>
      <c r="BEB54" s="140"/>
      <c r="BEC54" s="140"/>
      <c r="BED54" s="140"/>
      <c r="BEE54" s="140"/>
      <c r="BEF54" s="140"/>
      <c r="BEG54" s="140"/>
      <c r="BEH54" s="140"/>
      <c r="BEI54" s="140"/>
      <c r="BEJ54" s="140"/>
      <c r="BEK54" s="140"/>
      <c r="BEL54" s="140"/>
      <c r="BEM54" s="140"/>
      <c r="BEN54" s="140"/>
      <c r="BEO54" s="140"/>
      <c r="BEP54" s="140"/>
      <c r="BEQ54" s="140"/>
      <c r="BER54" s="140"/>
      <c r="BES54" s="140"/>
      <c r="BET54" s="140"/>
      <c r="BEU54" s="140"/>
      <c r="BEV54" s="140"/>
      <c r="BEW54" s="140"/>
      <c r="BEX54" s="140"/>
      <c r="BEY54" s="140"/>
      <c r="BEZ54" s="140"/>
      <c r="BFA54" s="140"/>
      <c r="BFB54" s="140"/>
      <c r="BFC54" s="140"/>
      <c r="BFD54" s="140"/>
      <c r="BFE54" s="140"/>
      <c r="BFF54" s="140"/>
      <c r="BFG54" s="140"/>
      <c r="BFH54" s="140"/>
      <c r="BFI54" s="140"/>
      <c r="BFJ54" s="140"/>
      <c r="BFK54" s="140"/>
      <c r="BFL54" s="140"/>
      <c r="BFM54" s="140"/>
      <c r="BFN54" s="140"/>
      <c r="BFO54" s="140"/>
      <c r="BFP54" s="140"/>
      <c r="BFQ54" s="140"/>
      <c r="BFR54" s="140"/>
      <c r="BFS54" s="140"/>
      <c r="BFT54" s="140"/>
      <c r="BFU54" s="140"/>
      <c r="BFV54" s="140"/>
      <c r="BFW54" s="140"/>
      <c r="BFX54" s="140"/>
      <c r="BFY54" s="140"/>
      <c r="BFZ54" s="140"/>
      <c r="BGA54" s="140"/>
      <c r="BGB54" s="140"/>
      <c r="BGC54" s="140"/>
      <c r="BGD54" s="140"/>
      <c r="BGE54" s="140"/>
      <c r="BGF54" s="140"/>
      <c r="BGG54" s="140"/>
      <c r="BGH54" s="140"/>
      <c r="BGI54" s="140"/>
      <c r="BGJ54" s="140"/>
      <c r="BGK54" s="140"/>
      <c r="BGL54" s="140"/>
      <c r="BGM54" s="140"/>
      <c r="BGN54" s="140"/>
      <c r="BGO54" s="140"/>
      <c r="BGP54" s="140"/>
      <c r="BGQ54" s="140"/>
      <c r="BGR54" s="140"/>
      <c r="BGS54" s="140"/>
      <c r="BGT54" s="140"/>
      <c r="BGU54" s="140"/>
      <c r="BGV54" s="140"/>
      <c r="BGW54" s="140"/>
      <c r="BGX54" s="140"/>
      <c r="BGY54" s="140"/>
      <c r="BGZ54" s="140"/>
      <c r="BHA54" s="140"/>
      <c r="BHB54" s="140"/>
      <c r="BHC54" s="140"/>
      <c r="BHD54" s="140"/>
      <c r="BHE54" s="140"/>
      <c r="BHF54" s="140"/>
      <c r="BHG54" s="140"/>
      <c r="BHH54" s="140"/>
      <c r="BHI54" s="140"/>
      <c r="BHJ54" s="140"/>
      <c r="BHK54" s="140"/>
      <c r="BHL54" s="140"/>
      <c r="BHM54" s="140"/>
      <c r="BHN54" s="140"/>
      <c r="BHO54" s="140"/>
      <c r="BHP54" s="140"/>
      <c r="BHQ54" s="140"/>
      <c r="BHR54" s="140"/>
      <c r="BHS54" s="140"/>
      <c r="BHT54" s="140"/>
      <c r="BHU54" s="140"/>
      <c r="BHV54" s="140"/>
      <c r="BHW54" s="140"/>
      <c r="BHX54" s="140"/>
      <c r="BHY54" s="140"/>
      <c r="BHZ54" s="140"/>
      <c r="BIA54" s="140"/>
      <c r="BIB54" s="140"/>
      <c r="BIC54" s="140"/>
      <c r="BID54" s="140"/>
      <c r="BIE54" s="140"/>
      <c r="BIF54" s="140"/>
      <c r="BIG54" s="140"/>
      <c r="BIH54" s="140"/>
      <c r="BII54" s="140"/>
      <c r="BIJ54" s="140"/>
      <c r="BIK54" s="140"/>
      <c r="BIL54" s="140"/>
      <c r="BIM54" s="140"/>
      <c r="BIN54" s="140"/>
      <c r="BIO54" s="140"/>
      <c r="BIP54" s="140"/>
      <c r="BIQ54" s="140"/>
      <c r="BIR54" s="140"/>
      <c r="BIS54" s="140"/>
      <c r="BIT54" s="140"/>
      <c r="BIU54" s="140"/>
      <c r="BIV54" s="140"/>
      <c r="BIW54" s="140"/>
      <c r="BIX54" s="140"/>
      <c r="BIY54" s="140"/>
      <c r="BIZ54" s="140"/>
      <c r="BJA54" s="140"/>
      <c r="BJB54" s="140"/>
      <c r="BJC54" s="140"/>
      <c r="BJD54" s="140"/>
      <c r="BJE54" s="140"/>
      <c r="BJF54" s="140"/>
      <c r="BJG54" s="140"/>
      <c r="BJH54" s="140"/>
      <c r="BJI54" s="140"/>
      <c r="BJJ54" s="140"/>
      <c r="BJK54" s="140"/>
      <c r="BJL54" s="140"/>
      <c r="BJM54" s="140"/>
      <c r="BJN54" s="140"/>
      <c r="BJO54" s="140"/>
      <c r="BJP54" s="140"/>
      <c r="BJQ54" s="140"/>
      <c r="BJR54" s="140"/>
      <c r="BJS54" s="140"/>
      <c r="BJT54" s="140"/>
      <c r="BJU54" s="140"/>
      <c r="BJV54" s="140"/>
      <c r="BJW54" s="140"/>
      <c r="BJX54" s="140"/>
      <c r="BJY54" s="140"/>
      <c r="BJZ54" s="140"/>
      <c r="BKA54" s="140"/>
      <c r="BKB54" s="140"/>
      <c r="BKC54" s="140"/>
      <c r="BKD54" s="140"/>
      <c r="BKE54" s="140"/>
      <c r="BKF54" s="140"/>
      <c r="BKG54" s="140"/>
      <c r="BKH54" s="140"/>
      <c r="BKI54" s="140"/>
      <c r="BKJ54" s="140"/>
      <c r="BKK54" s="140"/>
      <c r="BKL54" s="140"/>
      <c r="BKM54" s="140"/>
      <c r="BKN54" s="140"/>
      <c r="BKO54" s="140"/>
      <c r="BKP54" s="140"/>
      <c r="BKQ54" s="140"/>
      <c r="BKR54" s="140"/>
      <c r="BKS54" s="140"/>
      <c r="BKT54" s="140"/>
      <c r="BKU54" s="140"/>
      <c r="BKV54" s="140"/>
      <c r="BKW54" s="140"/>
      <c r="BKX54" s="140"/>
      <c r="BKY54" s="140"/>
      <c r="BKZ54" s="140"/>
      <c r="BLA54" s="140"/>
      <c r="BLB54" s="140"/>
      <c r="BLC54" s="140"/>
      <c r="BLD54" s="140"/>
      <c r="BLE54" s="140"/>
      <c r="BLF54" s="140"/>
      <c r="BLG54" s="140"/>
      <c r="BLH54" s="140"/>
      <c r="BLI54" s="140"/>
      <c r="BLJ54" s="140"/>
      <c r="BLK54" s="140"/>
      <c r="BLL54" s="140"/>
      <c r="BLM54" s="140"/>
      <c r="BLN54" s="140"/>
      <c r="BLO54" s="140"/>
      <c r="BLP54" s="140"/>
      <c r="BLQ54" s="140"/>
      <c r="BLR54" s="140"/>
      <c r="BLS54" s="140"/>
      <c r="BLT54" s="140"/>
      <c r="BLU54" s="140"/>
      <c r="BLV54" s="140"/>
      <c r="BLW54" s="140"/>
      <c r="BLX54" s="140"/>
      <c r="BLY54" s="140"/>
      <c r="BLZ54" s="140"/>
      <c r="BMA54" s="140"/>
      <c r="BMB54" s="140"/>
      <c r="BMC54" s="140"/>
      <c r="BMD54" s="140"/>
      <c r="BME54" s="140"/>
      <c r="BMF54" s="140"/>
      <c r="BMG54" s="140"/>
      <c r="BMH54" s="140"/>
      <c r="BMI54" s="140"/>
      <c r="BMJ54" s="140"/>
      <c r="BMK54" s="140"/>
      <c r="BML54" s="140"/>
      <c r="BMM54" s="140"/>
      <c r="BMN54" s="140"/>
      <c r="BMO54" s="140"/>
      <c r="BMP54" s="140"/>
      <c r="BMQ54" s="140"/>
      <c r="BMR54" s="140"/>
      <c r="BMS54" s="140"/>
      <c r="BMT54" s="140"/>
      <c r="BMU54" s="140"/>
      <c r="BMV54" s="140"/>
      <c r="BMW54" s="140"/>
      <c r="BMX54" s="140"/>
      <c r="BMY54" s="140"/>
      <c r="BMZ54" s="140"/>
      <c r="BNA54" s="140"/>
      <c r="BNB54" s="140"/>
      <c r="BNC54" s="140"/>
      <c r="BND54" s="140"/>
      <c r="BNE54" s="140"/>
      <c r="BNF54" s="140"/>
      <c r="BNG54" s="140"/>
      <c r="BNH54" s="140"/>
      <c r="BNI54" s="140"/>
      <c r="BNJ54" s="140"/>
      <c r="BNK54" s="140"/>
      <c r="BNL54" s="140"/>
      <c r="BNM54" s="140"/>
      <c r="BNN54" s="140"/>
      <c r="BNO54" s="140"/>
      <c r="BNP54" s="140"/>
      <c r="BNQ54" s="140"/>
      <c r="BNR54" s="140"/>
      <c r="BNS54" s="140"/>
      <c r="BNT54" s="140"/>
      <c r="BNU54" s="140"/>
      <c r="BNV54" s="140"/>
      <c r="BNW54" s="140"/>
      <c r="BNX54" s="140"/>
      <c r="BNY54" s="140"/>
      <c r="BNZ54" s="140"/>
      <c r="BOA54" s="140"/>
      <c r="BOB54" s="140"/>
      <c r="BOC54" s="140"/>
      <c r="BOD54" s="140"/>
      <c r="BOE54" s="140"/>
      <c r="BOF54" s="140"/>
      <c r="BOG54" s="140"/>
      <c r="BOH54" s="140"/>
      <c r="BOI54" s="140"/>
      <c r="BOJ54" s="140"/>
      <c r="BOK54" s="140"/>
      <c r="BOL54" s="140"/>
      <c r="BOM54" s="140"/>
      <c r="BON54" s="140"/>
      <c r="BOO54" s="140"/>
      <c r="BOP54" s="140"/>
      <c r="BOQ54" s="140"/>
      <c r="BOR54" s="140"/>
      <c r="BOS54" s="140"/>
      <c r="BOT54" s="140"/>
      <c r="BOU54" s="140"/>
      <c r="BOV54" s="140"/>
      <c r="BOW54" s="140"/>
      <c r="BOX54" s="140"/>
      <c r="BOY54" s="140"/>
      <c r="BOZ54" s="140"/>
      <c r="BPA54" s="140"/>
      <c r="BPB54" s="140"/>
      <c r="BPC54" s="140"/>
      <c r="BPD54" s="140"/>
      <c r="BPE54" s="140"/>
      <c r="BPF54" s="140"/>
      <c r="BPG54" s="140"/>
      <c r="BPH54" s="140"/>
      <c r="BPI54" s="140"/>
      <c r="BPJ54" s="140"/>
      <c r="BPK54" s="140"/>
      <c r="BPL54" s="140"/>
      <c r="BPM54" s="140"/>
      <c r="BPN54" s="140"/>
      <c r="BPO54" s="140"/>
      <c r="BPP54" s="140"/>
      <c r="BPQ54" s="140"/>
      <c r="BPR54" s="140"/>
      <c r="BPS54" s="140"/>
      <c r="BPT54" s="140"/>
      <c r="BPU54" s="140"/>
      <c r="BPV54" s="140"/>
      <c r="BPW54" s="140"/>
      <c r="BPX54" s="140"/>
      <c r="BPY54" s="140"/>
      <c r="BPZ54" s="140"/>
      <c r="BQA54" s="140"/>
      <c r="BQB54" s="140"/>
      <c r="BQC54" s="140"/>
      <c r="BQD54" s="140"/>
      <c r="BQE54" s="140"/>
      <c r="BQF54" s="140"/>
      <c r="BQG54" s="140"/>
      <c r="BQH54" s="140"/>
      <c r="BQI54" s="140"/>
      <c r="BQJ54" s="140"/>
      <c r="BQK54" s="140"/>
      <c r="BQL54" s="140"/>
      <c r="BQM54" s="140"/>
      <c r="BQN54" s="140"/>
      <c r="BQO54" s="140"/>
      <c r="BQP54" s="140"/>
      <c r="BQQ54" s="140"/>
      <c r="BQR54" s="140"/>
      <c r="BQS54" s="140"/>
      <c r="BQT54" s="140"/>
      <c r="BQU54" s="140"/>
      <c r="BQV54" s="140"/>
      <c r="BQW54" s="140"/>
      <c r="BQX54" s="140"/>
      <c r="BQY54" s="140"/>
      <c r="BQZ54" s="140"/>
      <c r="BRA54" s="140"/>
      <c r="BRB54" s="140"/>
      <c r="BRC54" s="140"/>
      <c r="BRD54" s="140"/>
      <c r="BRE54" s="140"/>
      <c r="BRF54" s="140"/>
      <c r="BRG54" s="140"/>
      <c r="BRH54" s="140"/>
      <c r="BRI54" s="140"/>
      <c r="BRJ54" s="140"/>
      <c r="BRK54" s="140"/>
      <c r="BRL54" s="140"/>
      <c r="BRM54" s="140"/>
      <c r="BRN54" s="140"/>
      <c r="BRO54" s="140"/>
      <c r="BRP54" s="140"/>
      <c r="BRQ54" s="140"/>
      <c r="BRR54" s="140"/>
      <c r="BRS54" s="140"/>
      <c r="BRT54" s="140"/>
      <c r="BRU54" s="140"/>
      <c r="BRV54" s="140"/>
      <c r="BRW54" s="140"/>
      <c r="BRX54" s="140"/>
      <c r="BRY54" s="140"/>
      <c r="BRZ54" s="140"/>
      <c r="BSA54" s="140"/>
      <c r="BSB54" s="140"/>
      <c r="BSC54" s="140"/>
      <c r="BSD54" s="140"/>
      <c r="BSE54" s="140"/>
      <c r="BSF54" s="140"/>
      <c r="BSG54" s="140"/>
      <c r="BSH54" s="140"/>
      <c r="BSI54" s="140"/>
      <c r="BSJ54" s="140"/>
      <c r="BSK54" s="140"/>
      <c r="BSL54" s="140"/>
      <c r="BSM54" s="140"/>
      <c r="BSN54" s="140"/>
      <c r="BSO54" s="140"/>
      <c r="BSP54" s="140"/>
      <c r="BSQ54" s="140"/>
      <c r="BSR54" s="140"/>
      <c r="BSS54" s="140"/>
      <c r="BST54" s="140"/>
      <c r="BSU54" s="140"/>
      <c r="BSV54" s="140"/>
      <c r="BSW54" s="140"/>
      <c r="BSX54" s="140"/>
      <c r="BSY54" s="140"/>
      <c r="BSZ54" s="140"/>
      <c r="BTA54" s="140"/>
      <c r="BTB54" s="140"/>
      <c r="BTC54" s="140"/>
      <c r="BTD54" s="140"/>
      <c r="BTE54" s="140"/>
      <c r="BTF54" s="140"/>
      <c r="BTG54" s="140"/>
      <c r="BTH54" s="140"/>
      <c r="BTI54" s="140"/>
      <c r="BTJ54" s="140"/>
      <c r="BTK54" s="140"/>
      <c r="BTL54" s="140"/>
      <c r="BTM54" s="140"/>
      <c r="BTN54" s="140"/>
      <c r="BTO54" s="140"/>
      <c r="BTP54" s="140"/>
      <c r="BTQ54" s="140"/>
      <c r="BTR54" s="140"/>
      <c r="BTS54" s="140"/>
      <c r="BTT54" s="140"/>
      <c r="BTU54" s="140"/>
      <c r="BTV54" s="140"/>
      <c r="BTW54" s="140"/>
      <c r="BTX54" s="140"/>
      <c r="BTY54" s="140"/>
      <c r="BTZ54" s="140"/>
      <c r="BUA54" s="140"/>
      <c r="BUB54" s="140"/>
      <c r="BUC54" s="140"/>
      <c r="BUD54" s="140"/>
      <c r="BUE54" s="140"/>
      <c r="BUF54" s="140"/>
      <c r="BUG54" s="140"/>
      <c r="BUH54" s="140"/>
      <c r="BUI54" s="140"/>
      <c r="BUJ54" s="140"/>
      <c r="BUK54" s="140"/>
      <c r="BUL54" s="140"/>
      <c r="BUM54" s="140"/>
      <c r="BUN54" s="140"/>
      <c r="BUO54" s="140"/>
      <c r="BUP54" s="140"/>
      <c r="BUQ54" s="140"/>
      <c r="BUR54" s="140"/>
      <c r="BUS54" s="140"/>
      <c r="BUT54" s="140"/>
      <c r="BUU54" s="140"/>
      <c r="BUV54" s="140"/>
      <c r="BUW54" s="140"/>
      <c r="BUX54" s="140"/>
      <c r="BUY54" s="140"/>
      <c r="BUZ54" s="140"/>
      <c r="BVA54" s="140"/>
      <c r="BVB54" s="140"/>
      <c r="BVC54" s="140"/>
      <c r="BVD54" s="140"/>
      <c r="BVE54" s="140"/>
      <c r="BVF54" s="140"/>
      <c r="BVG54" s="140"/>
      <c r="BVH54" s="140"/>
      <c r="BVI54" s="140"/>
      <c r="BVJ54" s="140"/>
      <c r="BVK54" s="140"/>
      <c r="BVL54" s="140"/>
      <c r="BVM54" s="140"/>
      <c r="BVN54" s="140"/>
      <c r="BVO54" s="140"/>
      <c r="BVP54" s="140"/>
      <c r="BVQ54" s="140"/>
      <c r="BVR54" s="140"/>
      <c r="BVS54" s="140"/>
      <c r="BVT54" s="140"/>
      <c r="BVU54" s="140"/>
      <c r="BVV54" s="140"/>
      <c r="BVW54" s="140"/>
      <c r="BVX54" s="140"/>
      <c r="BVY54" s="140"/>
      <c r="BVZ54" s="140"/>
      <c r="BWA54" s="140"/>
      <c r="BWB54" s="140"/>
      <c r="BWC54" s="140"/>
      <c r="BWD54" s="140"/>
      <c r="BWE54" s="140"/>
      <c r="BWF54" s="140"/>
      <c r="BWG54" s="140"/>
      <c r="BWH54" s="140"/>
      <c r="BWI54" s="140"/>
      <c r="BWJ54" s="140"/>
      <c r="BWK54" s="140"/>
      <c r="BWL54" s="140"/>
      <c r="BWM54" s="140"/>
      <c r="BWN54" s="140"/>
      <c r="BWO54" s="140"/>
      <c r="BWP54" s="140"/>
      <c r="BWQ54" s="140"/>
      <c r="BWR54" s="140"/>
      <c r="BWS54" s="140"/>
      <c r="BWT54" s="140"/>
      <c r="BWU54" s="140"/>
      <c r="BWV54" s="140"/>
      <c r="BWW54" s="140"/>
      <c r="BWX54" s="140"/>
      <c r="BWY54" s="140"/>
      <c r="BWZ54" s="140"/>
      <c r="BXA54" s="140"/>
      <c r="BXB54" s="140"/>
      <c r="BXC54" s="140"/>
      <c r="BXD54" s="140"/>
      <c r="BXE54" s="140"/>
      <c r="BXF54" s="140"/>
      <c r="BXG54" s="140"/>
      <c r="BXH54" s="140"/>
      <c r="BXI54" s="140"/>
      <c r="BXJ54" s="140"/>
      <c r="BXK54" s="140"/>
      <c r="BXL54" s="140"/>
      <c r="BXM54" s="140"/>
      <c r="BXN54" s="140"/>
      <c r="BXO54" s="140"/>
      <c r="BXP54" s="140"/>
      <c r="BXQ54" s="140"/>
      <c r="BXR54" s="140"/>
      <c r="BXS54" s="140"/>
      <c r="BXT54" s="140"/>
      <c r="BXU54" s="140"/>
      <c r="BXV54" s="140"/>
      <c r="BXW54" s="140"/>
      <c r="BXX54" s="140"/>
      <c r="BXY54" s="140"/>
      <c r="BXZ54" s="140"/>
      <c r="BYA54" s="140"/>
      <c r="BYB54" s="140"/>
      <c r="BYC54" s="140"/>
      <c r="BYD54" s="140"/>
      <c r="BYE54" s="140"/>
      <c r="BYF54" s="140"/>
      <c r="BYG54" s="140"/>
      <c r="BYH54" s="140"/>
      <c r="BYI54" s="140"/>
      <c r="BYJ54" s="140"/>
      <c r="BYK54" s="140"/>
      <c r="BYL54" s="140"/>
      <c r="BYM54" s="140"/>
      <c r="BYN54" s="140"/>
      <c r="BYO54" s="140"/>
      <c r="BYP54" s="140"/>
      <c r="BYQ54" s="140"/>
      <c r="BYR54" s="140"/>
      <c r="BYS54" s="140"/>
      <c r="BYT54" s="140"/>
      <c r="BYU54" s="140"/>
      <c r="BYV54" s="140"/>
      <c r="BYW54" s="140"/>
      <c r="BYX54" s="140"/>
      <c r="BYY54" s="140"/>
      <c r="BYZ54" s="140"/>
      <c r="BZA54" s="140"/>
      <c r="BZB54" s="140"/>
      <c r="BZC54" s="140"/>
      <c r="BZD54" s="140"/>
      <c r="BZE54" s="140"/>
      <c r="BZF54" s="140"/>
      <c r="BZG54" s="140"/>
      <c r="BZH54" s="140"/>
      <c r="BZI54" s="140"/>
      <c r="BZJ54" s="140"/>
      <c r="BZK54" s="140"/>
      <c r="BZL54" s="140"/>
      <c r="BZM54" s="140"/>
      <c r="BZN54" s="140"/>
      <c r="BZO54" s="140"/>
      <c r="BZP54" s="140"/>
      <c r="BZQ54" s="140"/>
      <c r="BZR54" s="140"/>
      <c r="BZS54" s="140"/>
      <c r="BZT54" s="140"/>
      <c r="BZU54" s="140"/>
      <c r="BZV54" s="140"/>
      <c r="BZW54" s="140"/>
      <c r="BZX54" s="140"/>
      <c r="BZY54" s="140"/>
      <c r="BZZ54" s="140"/>
      <c r="CAA54" s="140"/>
      <c r="CAB54" s="140"/>
      <c r="CAC54" s="140"/>
      <c r="CAD54" s="140"/>
      <c r="CAE54" s="140"/>
      <c r="CAF54" s="140"/>
      <c r="CAG54" s="140"/>
      <c r="CAH54" s="140"/>
      <c r="CAI54" s="140"/>
      <c r="CAJ54" s="140"/>
      <c r="CAK54" s="140"/>
      <c r="CAL54" s="140"/>
      <c r="CAM54" s="140"/>
      <c r="CAN54" s="140"/>
      <c r="CAO54" s="140"/>
      <c r="CAP54" s="140"/>
      <c r="CAQ54" s="140"/>
      <c r="CAR54" s="140"/>
      <c r="CAS54" s="140"/>
      <c r="CAT54" s="140"/>
      <c r="CAU54" s="140"/>
      <c r="CAV54" s="140"/>
      <c r="CAW54" s="140"/>
      <c r="CAX54" s="140"/>
      <c r="CAY54" s="140"/>
      <c r="CAZ54" s="140"/>
      <c r="CBA54" s="140"/>
      <c r="CBB54" s="140"/>
      <c r="CBC54" s="140"/>
      <c r="CBD54" s="140"/>
      <c r="CBE54" s="140"/>
      <c r="CBF54" s="140"/>
      <c r="CBG54" s="140"/>
      <c r="CBH54" s="140"/>
      <c r="CBI54" s="140"/>
      <c r="CBJ54" s="140"/>
      <c r="CBK54" s="140"/>
      <c r="CBL54" s="140"/>
      <c r="CBM54" s="140"/>
      <c r="CBN54" s="140"/>
      <c r="CBO54" s="140"/>
      <c r="CBP54" s="140"/>
      <c r="CBQ54" s="140"/>
      <c r="CBR54" s="140"/>
      <c r="CBS54" s="140"/>
      <c r="CBT54" s="140"/>
      <c r="CBU54" s="140"/>
      <c r="CBV54" s="140"/>
      <c r="CBW54" s="140"/>
      <c r="CBX54" s="140"/>
      <c r="CBY54" s="140"/>
      <c r="CBZ54" s="140"/>
      <c r="CCA54" s="140"/>
      <c r="CCB54" s="140"/>
      <c r="CCC54" s="140"/>
      <c r="CCD54" s="140"/>
      <c r="CCE54" s="140"/>
      <c r="CCF54" s="140"/>
      <c r="CCG54" s="140"/>
      <c r="CCH54" s="140"/>
      <c r="CCI54" s="140"/>
      <c r="CCJ54" s="140"/>
      <c r="CCK54" s="140"/>
      <c r="CCL54" s="140"/>
      <c r="CCM54" s="140"/>
      <c r="CCN54" s="140"/>
      <c r="CCO54" s="140"/>
      <c r="CCP54" s="140"/>
      <c r="CCQ54" s="140"/>
      <c r="CCR54" s="140"/>
      <c r="CCS54" s="140"/>
      <c r="CCT54" s="140"/>
      <c r="CCU54" s="140"/>
      <c r="CCV54" s="140"/>
      <c r="CCW54" s="140"/>
      <c r="CCX54" s="140"/>
      <c r="CCY54" s="140"/>
      <c r="CCZ54" s="140"/>
      <c r="CDA54" s="140"/>
      <c r="CDB54" s="140"/>
      <c r="CDC54" s="140"/>
      <c r="CDD54" s="140"/>
      <c r="CDE54" s="140"/>
      <c r="CDF54" s="140"/>
      <c r="CDG54" s="140"/>
      <c r="CDH54" s="140"/>
      <c r="CDI54" s="140"/>
      <c r="CDJ54" s="140"/>
      <c r="CDK54" s="140"/>
      <c r="CDL54" s="140"/>
      <c r="CDM54" s="140"/>
      <c r="CDN54" s="140"/>
      <c r="CDO54" s="140"/>
      <c r="CDP54" s="140"/>
      <c r="CDQ54" s="140"/>
      <c r="CDR54" s="140"/>
      <c r="CDS54" s="140"/>
      <c r="CDT54" s="140"/>
      <c r="CDU54" s="140"/>
      <c r="CDV54" s="140"/>
      <c r="CDW54" s="140"/>
      <c r="CDX54" s="140"/>
      <c r="CDY54" s="140"/>
      <c r="CDZ54" s="140"/>
      <c r="CEA54" s="140"/>
      <c r="CEB54" s="140"/>
      <c r="CEC54" s="140"/>
      <c r="CED54" s="140"/>
      <c r="CEE54" s="140"/>
      <c r="CEF54" s="140"/>
      <c r="CEG54" s="140"/>
      <c r="CEH54" s="140"/>
      <c r="CEI54" s="140"/>
      <c r="CEJ54" s="140"/>
      <c r="CEK54" s="140"/>
      <c r="CEL54" s="140"/>
      <c r="CEM54" s="140"/>
      <c r="CEN54" s="140"/>
      <c r="CEO54" s="140"/>
      <c r="CEP54" s="140"/>
      <c r="CEQ54" s="140"/>
      <c r="CER54" s="140"/>
      <c r="CES54" s="140"/>
      <c r="CET54" s="140"/>
      <c r="CEU54" s="140"/>
      <c r="CEV54" s="140"/>
      <c r="CEW54" s="140"/>
      <c r="CEX54" s="140"/>
      <c r="CEY54" s="140"/>
      <c r="CEZ54" s="140"/>
      <c r="CFA54" s="140"/>
      <c r="CFB54" s="140"/>
      <c r="CFC54" s="140"/>
      <c r="CFD54" s="140"/>
      <c r="CFE54" s="140"/>
      <c r="CFF54" s="140"/>
      <c r="CFG54" s="140"/>
      <c r="CFH54" s="140"/>
      <c r="CFI54" s="140"/>
      <c r="CFJ54" s="140"/>
      <c r="CFK54" s="140"/>
      <c r="CFL54" s="140"/>
      <c r="CFM54" s="140"/>
      <c r="CFN54" s="140"/>
      <c r="CFO54" s="140"/>
      <c r="CFP54" s="140"/>
      <c r="CFQ54" s="140"/>
      <c r="CFR54" s="140"/>
      <c r="CFS54" s="140"/>
      <c r="CFT54" s="140"/>
      <c r="CFU54" s="140"/>
      <c r="CFV54" s="140"/>
      <c r="CFW54" s="140"/>
      <c r="CFX54" s="140"/>
      <c r="CFY54" s="140"/>
      <c r="CFZ54" s="140"/>
      <c r="CGA54" s="140"/>
      <c r="CGB54" s="140"/>
      <c r="CGC54" s="140"/>
      <c r="CGD54" s="140"/>
      <c r="CGE54" s="140"/>
      <c r="CGF54" s="140"/>
      <c r="CGG54" s="140"/>
      <c r="CGH54" s="140"/>
      <c r="CGI54" s="140"/>
      <c r="CGJ54" s="140"/>
      <c r="CGK54" s="140"/>
      <c r="CGL54" s="140"/>
      <c r="CGM54" s="140"/>
      <c r="CGN54" s="140"/>
      <c r="CGO54" s="140"/>
      <c r="CGP54" s="140"/>
      <c r="CGQ54" s="140"/>
      <c r="CGR54" s="140"/>
      <c r="CGS54" s="140"/>
      <c r="CGT54" s="140"/>
      <c r="CGU54" s="140"/>
      <c r="CGV54" s="140"/>
      <c r="CGW54" s="140"/>
      <c r="CGX54" s="140"/>
      <c r="CGY54" s="140"/>
      <c r="CGZ54" s="140"/>
      <c r="CHA54" s="140"/>
      <c r="CHB54" s="140"/>
      <c r="CHC54" s="140"/>
      <c r="CHD54" s="140"/>
      <c r="CHE54" s="140"/>
      <c r="CHF54" s="140"/>
      <c r="CHG54" s="140"/>
      <c r="CHH54" s="140"/>
      <c r="CHI54" s="140"/>
      <c r="CHJ54" s="140"/>
      <c r="CHK54" s="140"/>
      <c r="CHL54" s="140"/>
      <c r="CHM54" s="140"/>
      <c r="CHN54" s="140"/>
      <c r="CHO54" s="140"/>
      <c r="CHP54" s="140"/>
      <c r="CHQ54" s="140"/>
      <c r="CHR54" s="140"/>
      <c r="CHS54" s="140"/>
      <c r="CHT54" s="140"/>
      <c r="CHU54" s="140"/>
      <c r="CHV54" s="140"/>
      <c r="CHW54" s="140"/>
      <c r="CHX54" s="140"/>
      <c r="CHY54" s="140"/>
      <c r="CHZ54" s="140"/>
      <c r="CIA54" s="140"/>
      <c r="CIB54" s="140"/>
      <c r="CIC54" s="140"/>
      <c r="CID54" s="140"/>
      <c r="CIE54" s="140"/>
      <c r="CIF54" s="140"/>
      <c r="CIG54" s="140"/>
      <c r="CIH54" s="140"/>
      <c r="CII54" s="140"/>
      <c r="CIJ54" s="140"/>
      <c r="CIK54" s="140"/>
      <c r="CIL54" s="140"/>
      <c r="CIM54" s="140"/>
      <c r="CIN54" s="140"/>
      <c r="CIO54" s="140"/>
      <c r="CIP54" s="140"/>
      <c r="CIQ54" s="140"/>
      <c r="CIR54" s="140"/>
      <c r="CIS54" s="140"/>
      <c r="CIT54" s="140"/>
      <c r="CIU54" s="140"/>
      <c r="CIV54" s="140"/>
      <c r="CIW54" s="140"/>
      <c r="CIX54" s="140"/>
      <c r="CIY54" s="140"/>
      <c r="CIZ54" s="140"/>
      <c r="CJA54" s="140"/>
      <c r="CJB54" s="140"/>
      <c r="CJC54" s="140"/>
      <c r="CJD54" s="140"/>
      <c r="CJE54" s="140"/>
      <c r="CJF54" s="140"/>
      <c r="CJG54" s="140"/>
      <c r="CJH54" s="140"/>
      <c r="CJI54" s="140"/>
      <c r="CJJ54" s="140"/>
      <c r="CJK54" s="140"/>
      <c r="CJL54" s="140"/>
      <c r="CJM54" s="140"/>
      <c r="CJN54" s="140"/>
      <c r="CJO54" s="140"/>
      <c r="CJP54" s="140"/>
      <c r="CJQ54" s="140"/>
      <c r="CJR54" s="140"/>
      <c r="CJS54" s="140"/>
      <c r="CJT54" s="140"/>
      <c r="CJU54" s="140"/>
      <c r="CJV54" s="140"/>
      <c r="CJW54" s="140"/>
      <c r="CJX54" s="140"/>
      <c r="CJY54" s="140"/>
      <c r="CJZ54" s="140"/>
      <c r="CKA54" s="140"/>
      <c r="CKB54" s="140"/>
      <c r="CKC54" s="140"/>
      <c r="CKD54" s="140"/>
      <c r="CKE54" s="140"/>
      <c r="CKF54" s="140"/>
      <c r="CKG54" s="140"/>
      <c r="CKH54" s="140"/>
      <c r="CKI54" s="140"/>
      <c r="CKJ54" s="140"/>
      <c r="CKK54" s="140"/>
      <c r="CKL54" s="140"/>
      <c r="CKM54" s="140"/>
      <c r="CKN54" s="140"/>
      <c r="CKO54" s="140"/>
      <c r="CKP54" s="140"/>
      <c r="CKQ54" s="140"/>
      <c r="CKR54" s="140"/>
      <c r="CKS54" s="140"/>
      <c r="CKT54" s="140"/>
      <c r="CKU54" s="140"/>
      <c r="CKV54" s="140"/>
      <c r="CKW54" s="140"/>
      <c r="CKX54" s="140"/>
      <c r="CKY54" s="140"/>
      <c r="CKZ54" s="140"/>
      <c r="CLA54" s="140"/>
      <c r="CLB54" s="140"/>
      <c r="CLC54" s="140"/>
      <c r="CLD54" s="140"/>
      <c r="CLE54" s="140"/>
      <c r="CLF54" s="140"/>
      <c r="CLG54" s="140"/>
      <c r="CLH54" s="140"/>
      <c r="CLI54" s="140"/>
      <c r="CLJ54" s="140"/>
      <c r="CLK54" s="140"/>
      <c r="CLL54" s="140"/>
      <c r="CLM54" s="140"/>
      <c r="CLN54" s="140"/>
      <c r="CLO54" s="140"/>
      <c r="CLP54" s="140"/>
      <c r="CLQ54" s="140"/>
      <c r="CLR54" s="140"/>
      <c r="CLS54" s="140"/>
      <c r="CLT54" s="140"/>
      <c r="CLU54" s="140"/>
      <c r="CLV54" s="140"/>
      <c r="CLW54" s="140"/>
      <c r="CLX54" s="140"/>
      <c r="CLY54" s="140"/>
      <c r="CLZ54" s="140"/>
      <c r="CMA54" s="140"/>
      <c r="CMB54" s="140"/>
      <c r="CMC54" s="140"/>
      <c r="CMD54" s="140"/>
      <c r="CME54" s="140"/>
      <c r="CMF54" s="140"/>
      <c r="CMG54" s="140"/>
      <c r="CMH54" s="140"/>
      <c r="CMI54" s="140"/>
      <c r="CMJ54" s="140"/>
      <c r="CMK54" s="140"/>
      <c r="CML54" s="140"/>
      <c r="CMM54" s="140"/>
      <c r="CMN54" s="140"/>
      <c r="CMO54" s="140"/>
      <c r="CMP54" s="140"/>
      <c r="CMQ54" s="140"/>
      <c r="CMR54" s="140"/>
      <c r="CMS54" s="140"/>
      <c r="CMT54" s="140"/>
      <c r="CMU54" s="140"/>
      <c r="CMV54" s="140"/>
      <c r="CMW54" s="140"/>
      <c r="CMX54" s="140"/>
      <c r="CMY54" s="140"/>
      <c r="CMZ54" s="140"/>
      <c r="CNA54" s="140"/>
      <c r="CNB54" s="140"/>
      <c r="CNC54" s="140"/>
      <c r="CND54" s="140"/>
      <c r="CNE54" s="140"/>
      <c r="CNF54" s="140"/>
      <c r="CNG54" s="140"/>
      <c r="CNH54" s="140"/>
      <c r="CNI54" s="140"/>
      <c r="CNJ54" s="140"/>
      <c r="CNK54" s="140"/>
      <c r="CNL54" s="140"/>
      <c r="CNM54" s="140"/>
      <c r="CNN54" s="140"/>
      <c r="CNO54" s="140"/>
      <c r="CNP54" s="140"/>
      <c r="CNQ54" s="140"/>
      <c r="CNR54" s="140"/>
      <c r="CNS54" s="140"/>
      <c r="CNT54" s="140"/>
      <c r="CNU54" s="140"/>
      <c r="CNV54" s="140"/>
      <c r="CNW54" s="140"/>
      <c r="CNX54" s="140"/>
      <c r="CNY54" s="140"/>
      <c r="CNZ54" s="140"/>
      <c r="COA54" s="140"/>
      <c r="COB54" s="140"/>
      <c r="COC54" s="140"/>
      <c r="COD54" s="140"/>
      <c r="COE54" s="140"/>
      <c r="COF54" s="140"/>
      <c r="COG54" s="140"/>
      <c r="COH54" s="140"/>
      <c r="COI54" s="140"/>
      <c r="COJ54" s="140"/>
      <c r="COK54" s="140"/>
      <c r="COL54" s="140"/>
      <c r="COM54" s="140"/>
      <c r="CON54" s="140"/>
      <c r="COO54" s="140"/>
      <c r="COP54" s="140"/>
      <c r="COQ54" s="140"/>
      <c r="COR54" s="140"/>
      <c r="COS54" s="140"/>
      <c r="COT54" s="140"/>
      <c r="COU54" s="140"/>
      <c r="COV54" s="140"/>
      <c r="COW54" s="140"/>
      <c r="COX54" s="140"/>
      <c r="COY54" s="140"/>
      <c r="COZ54" s="140"/>
      <c r="CPA54" s="140"/>
      <c r="CPB54" s="140"/>
      <c r="CPC54" s="140"/>
      <c r="CPD54" s="140"/>
      <c r="CPE54" s="140"/>
      <c r="CPF54" s="140"/>
      <c r="CPG54" s="140"/>
      <c r="CPH54" s="140"/>
      <c r="CPI54" s="140"/>
      <c r="CPJ54" s="140"/>
      <c r="CPK54" s="140"/>
      <c r="CPL54" s="140"/>
      <c r="CPM54" s="140"/>
      <c r="CPN54" s="140"/>
      <c r="CPO54" s="140"/>
      <c r="CPP54" s="140"/>
      <c r="CPQ54" s="140"/>
      <c r="CPR54" s="140"/>
      <c r="CPS54" s="140"/>
      <c r="CPT54" s="140"/>
      <c r="CPU54" s="140"/>
      <c r="CPV54" s="140"/>
      <c r="CPW54" s="140"/>
      <c r="CPX54" s="140"/>
      <c r="CPY54" s="140"/>
      <c r="CPZ54" s="140"/>
      <c r="CQA54" s="140"/>
      <c r="CQB54" s="140"/>
      <c r="CQC54" s="140"/>
      <c r="CQD54" s="140"/>
      <c r="CQE54" s="140"/>
      <c r="CQF54" s="140"/>
      <c r="CQG54" s="140"/>
      <c r="CQH54" s="140"/>
      <c r="CQI54" s="140"/>
      <c r="CQJ54" s="140"/>
      <c r="CQK54" s="140"/>
      <c r="CQL54" s="140"/>
      <c r="CQM54" s="140"/>
      <c r="CQN54" s="140"/>
      <c r="CQO54" s="140"/>
      <c r="CQP54" s="140"/>
      <c r="CQQ54" s="140"/>
      <c r="CQR54" s="140"/>
      <c r="CQS54" s="140"/>
      <c r="CQT54" s="140"/>
      <c r="CQU54" s="140"/>
      <c r="CQV54" s="140"/>
      <c r="CQW54" s="140"/>
      <c r="CQX54" s="140"/>
      <c r="CQY54" s="140"/>
      <c r="CQZ54" s="140"/>
      <c r="CRA54" s="140"/>
      <c r="CRB54" s="140"/>
      <c r="CRC54" s="140"/>
      <c r="CRD54" s="140"/>
      <c r="CRE54" s="140"/>
      <c r="CRF54" s="140"/>
      <c r="CRG54" s="140"/>
      <c r="CRH54" s="140"/>
      <c r="CRI54" s="140"/>
      <c r="CRJ54" s="140"/>
      <c r="CRK54" s="140"/>
      <c r="CRL54" s="140"/>
      <c r="CRM54" s="140"/>
      <c r="CRN54" s="140"/>
      <c r="CRO54" s="140"/>
      <c r="CRP54" s="140"/>
      <c r="CRQ54" s="140"/>
      <c r="CRR54" s="140"/>
      <c r="CRS54" s="140"/>
      <c r="CRT54" s="140"/>
      <c r="CRU54" s="140"/>
      <c r="CRV54" s="140"/>
      <c r="CRW54" s="140"/>
      <c r="CRX54" s="140"/>
      <c r="CRY54" s="140"/>
      <c r="CRZ54" s="140"/>
      <c r="CSA54" s="140"/>
      <c r="CSB54" s="140"/>
      <c r="CSC54" s="140"/>
      <c r="CSD54" s="140"/>
      <c r="CSE54" s="140"/>
      <c r="CSF54" s="140"/>
      <c r="CSG54" s="140"/>
      <c r="CSH54" s="140"/>
      <c r="CSI54" s="140"/>
      <c r="CSJ54" s="140"/>
      <c r="CSK54" s="140"/>
      <c r="CSL54" s="140"/>
      <c r="CSM54" s="140"/>
      <c r="CSN54" s="140"/>
      <c r="CSO54" s="140"/>
      <c r="CSP54" s="140"/>
      <c r="CSQ54" s="140"/>
      <c r="CSR54" s="140"/>
      <c r="CSS54" s="140"/>
      <c r="CST54" s="140"/>
      <c r="CSU54" s="140"/>
      <c r="CSV54" s="140"/>
      <c r="CSW54" s="140"/>
      <c r="CSX54" s="140"/>
      <c r="CSY54" s="140"/>
      <c r="CSZ54" s="140"/>
      <c r="CTA54" s="140"/>
      <c r="CTB54" s="140"/>
      <c r="CTC54" s="140"/>
      <c r="CTD54" s="140"/>
      <c r="CTE54" s="140"/>
      <c r="CTF54" s="140"/>
      <c r="CTG54" s="140"/>
      <c r="CTH54" s="140"/>
      <c r="CTI54" s="140"/>
      <c r="CTJ54" s="140"/>
      <c r="CTK54" s="140"/>
      <c r="CTL54" s="140"/>
      <c r="CTM54" s="140"/>
      <c r="CTN54" s="140"/>
      <c r="CTO54" s="140"/>
      <c r="CTP54" s="140"/>
      <c r="CTQ54" s="140"/>
      <c r="CTR54" s="140"/>
      <c r="CTS54" s="140"/>
      <c r="CTT54" s="140"/>
      <c r="CTU54" s="140"/>
      <c r="CTV54" s="140"/>
      <c r="CTW54" s="140"/>
      <c r="CTX54" s="140"/>
      <c r="CTY54" s="140"/>
      <c r="CTZ54" s="140"/>
      <c r="CUA54" s="140"/>
      <c r="CUB54" s="140"/>
      <c r="CUC54" s="140"/>
      <c r="CUD54" s="140"/>
      <c r="CUE54" s="140"/>
      <c r="CUF54" s="140"/>
      <c r="CUG54" s="140"/>
      <c r="CUH54" s="140"/>
      <c r="CUI54" s="140"/>
      <c r="CUJ54" s="140"/>
      <c r="CUK54" s="140"/>
      <c r="CUL54" s="140"/>
      <c r="CUM54" s="140"/>
      <c r="CUN54" s="140"/>
      <c r="CUO54" s="140"/>
      <c r="CUP54" s="140"/>
      <c r="CUQ54" s="140"/>
      <c r="CUR54" s="140"/>
      <c r="CUS54" s="140"/>
      <c r="CUT54" s="140"/>
      <c r="CUU54" s="140"/>
      <c r="CUV54" s="140"/>
      <c r="CUW54" s="140"/>
      <c r="CUX54" s="140"/>
      <c r="CUY54" s="140"/>
      <c r="CUZ54" s="140"/>
      <c r="CVA54" s="140"/>
      <c r="CVB54" s="140"/>
      <c r="CVC54" s="140"/>
      <c r="CVD54" s="140"/>
      <c r="CVE54" s="140"/>
      <c r="CVF54" s="140"/>
      <c r="CVG54" s="140"/>
      <c r="CVH54" s="140"/>
      <c r="CVI54" s="140"/>
      <c r="CVJ54" s="140"/>
      <c r="CVK54" s="140"/>
      <c r="CVL54" s="140"/>
      <c r="CVM54" s="140"/>
      <c r="CVN54" s="140"/>
      <c r="CVO54" s="140"/>
      <c r="CVP54" s="140"/>
      <c r="CVQ54" s="140"/>
      <c r="CVR54" s="140"/>
      <c r="CVS54" s="140"/>
      <c r="CVT54" s="140"/>
      <c r="CVU54" s="140"/>
      <c r="CVV54" s="140"/>
      <c r="CVW54" s="140"/>
      <c r="CVX54" s="140"/>
      <c r="CVY54" s="140"/>
      <c r="CVZ54" s="140"/>
      <c r="CWA54" s="140"/>
      <c r="CWB54" s="140"/>
      <c r="CWC54" s="140"/>
      <c r="CWD54" s="140"/>
      <c r="CWE54" s="140"/>
      <c r="CWF54" s="140"/>
      <c r="CWG54" s="140"/>
      <c r="CWH54" s="140"/>
      <c r="CWI54" s="140"/>
      <c r="CWJ54" s="140"/>
      <c r="CWK54" s="140"/>
      <c r="CWL54" s="140"/>
      <c r="CWM54" s="140"/>
      <c r="CWN54" s="140"/>
      <c r="CWO54" s="140"/>
      <c r="CWP54" s="140"/>
      <c r="CWQ54" s="140"/>
      <c r="CWR54" s="140"/>
      <c r="CWS54" s="140"/>
      <c r="CWT54" s="140"/>
      <c r="CWU54" s="140"/>
      <c r="CWV54" s="140"/>
      <c r="CWW54" s="140"/>
      <c r="CWX54" s="140"/>
      <c r="CWY54" s="140"/>
      <c r="CWZ54" s="140"/>
      <c r="CXA54" s="140"/>
      <c r="CXB54" s="140"/>
      <c r="CXC54" s="140"/>
      <c r="CXD54" s="140"/>
      <c r="CXE54" s="140"/>
      <c r="CXF54" s="140"/>
      <c r="CXG54" s="140"/>
      <c r="CXH54" s="140"/>
      <c r="CXI54" s="140"/>
      <c r="CXJ54" s="140"/>
      <c r="CXK54" s="140"/>
      <c r="CXL54" s="140"/>
      <c r="CXM54" s="140"/>
      <c r="CXN54" s="140"/>
      <c r="CXO54" s="140"/>
      <c r="CXP54" s="140"/>
      <c r="CXQ54" s="140"/>
      <c r="CXR54" s="140"/>
      <c r="CXS54" s="140"/>
      <c r="CXT54" s="140"/>
      <c r="CXU54" s="140"/>
      <c r="CXV54" s="140"/>
      <c r="CXW54" s="140"/>
      <c r="CXX54" s="140"/>
      <c r="CXY54" s="140"/>
      <c r="CXZ54" s="140"/>
      <c r="CYA54" s="140"/>
      <c r="CYB54" s="140"/>
      <c r="CYC54" s="140"/>
      <c r="CYD54" s="140"/>
      <c r="CYE54" s="140"/>
      <c r="CYF54" s="140"/>
      <c r="CYG54" s="140"/>
      <c r="CYH54" s="140"/>
      <c r="CYI54" s="140"/>
      <c r="CYJ54" s="140"/>
      <c r="CYK54" s="140"/>
      <c r="CYL54" s="140"/>
      <c r="CYM54" s="140"/>
      <c r="CYN54" s="140"/>
      <c r="CYO54" s="140"/>
      <c r="CYP54" s="140"/>
      <c r="CYQ54" s="140"/>
      <c r="CYR54" s="140"/>
      <c r="CYS54" s="140"/>
      <c r="CYT54" s="140"/>
      <c r="CYU54" s="140"/>
      <c r="CYV54" s="140"/>
      <c r="CYW54" s="140"/>
      <c r="CYX54" s="140"/>
      <c r="CYY54" s="140"/>
      <c r="CYZ54" s="140"/>
      <c r="CZA54" s="140"/>
      <c r="CZB54" s="140"/>
      <c r="CZC54" s="140"/>
      <c r="CZD54" s="140"/>
      <c r="CZE54" s="140"/>
      <c r="CZF54" s="140"/>
      <c r="CZG54" s="140"/>
      <c r="CZH54" s="140"/>
      <c r="CZI54" s="140"/>
      <c r="CZJ54" s="140"/>
      <c r="CZK54" s="140"/>
      <c r="CZL54" s="140"/>
      <c r="CZM54" s="140"/>
      <c r="CZN54" s="140"/>
      <c r="CZO54" s="140"/>
      <c r="CZP54" s="140"/>
      <c r="CZQ54" s="140"/>
      <c r="CZR54" s="140"/>
      <c r="CZS54" s="140"/>
      <c r="CZT54" s="140"/>
      <c r="CZU54" s="140"/>
      <c r="CZV54" s="140"/>
      <c r="CZW54" s="140"/>
      <c r="CZX54" s="140"/>
      <c r="CZY54" s="140"/>
      <c r="CZZ54" s="140"/>
      <c r="DAA54" s="140"/>
      <c r="DAB54" s="140"/>
      <c r="DAC54" s="140"/>
      <c r="DAD54" s="140"/>
      <c r="DAE54" s="140"/>
      <c r="DAF54" s="140"/>
      <c r="DAG54" s="140"/>
      <c r="DAH54" s="140"/>
      <c r="DAI54" s="140"/>
      <c r="DAJ54" s="140"/>
      <c r="DAK54" s="140"/>
      <c r="DAL54" s="140"/>
      <c r="DAM54" s="140"/>
      <c r="DAN54" s="140"/>
      <c r="DAO54" s="140"/>
      <c r="DAP54" s="140"/>
      <c r="DAQ54" s="140"/>
      <c r="DAR54" s="140"/>
      <c r="DAS54" s="140"/>
      <c r="DAT54" s="140"/>
      <c r="DAU54" s="140"/>
      <c r="DAV54" s="140"/>
      <c r="DAW54" s="140"/>
      <c r="DAX54" s="140"/>
      <c r="DAY54" s="140"/>
      <c r="DAZ54" s="140"/>
      <c r="DBA54" s="140"/>
      <c r="DBB54" s="140"/>
      <c r="DBC54" s="140"/>
      <c r="DBD54" s="140"/>
      <c r="DBE54" s="140"/>
      <c r="DBF54" s="140"/>
      <c r="DBG54" s="140"/>
      <c r="DBH54" s="140"/>
      <c r="DBI54" s="140"/>
      <c r="DBJ54" s="140"/>
      <c r="DBK54" s="140"/>
      <c r="DBL54" s="140"/>
      <c r="DBM54" s="140"/>
      <c r="DBN54" s="140"/>
      <c r="DBO54" s="140"/>
      <c r="DBP54" s="140"/>
      <c r="DBQ54" s="140"/>
      <c r="DBR54" s="140"/>
      <c r="DBS54" s="140"/>
      <c r="DBT54" s="140"/>
      <c r="DBU54" s="140"/>
      <c r="DBV54" s="140"/>
      <c r="DBW54" s="140"/>
      <c r="DBX54" s="140"/>
      <c r="DBY54" s="140"/>
      <c r="DBZ54" s="140"/>
      <c r="DCA54" s="140"/>
      <c r="DCB54" s="140"/>
      <c r="DCC54" s="140"/>
      <c r="DCD54" s="140"/>
      <c r="DCE54" s="140"/>
      <c r="DCF54" s="140"/>
      <c r="DCG54" s="140"/>
      <c r="DCH54" s="140"/>
      <c r="DCI54" s="140"/>
      <c r="DCJ54" s="140"/>
      <c r="DCK54" s="140"/>
      <c r="DCL54" s="140"/>
      <c r="DCM54" s="140"/>
      <c r="DCN54" s="140"/>
      <c r="DCO54" s="140"/>
      <c r="DCP54" s="140"/>
      <c r="DCQ54" s="140"/>
      <c r="DCR54" s="140"/>
      <c r="DCS54" s="140"/>
      <c r="DCT54" s="140"/>
      <c r="DCU54" s="140"/>
      <c r="DCV54" s="140"/>
      <c r="DCW54" s="140"/>
      <c r="DCX54" s="140"/>
      <c r="DCY54" s="140"/>
      <c r="DCZ54" s="140"/>
      <c r="DDA54" s="140"/>
      <c r="DDB54" s="140"/>
      <c r="DDC54" s="140"/>
      <c r="DDD54" s="140"/>
      <c r="DDE54" s="140"/>
      <c r="DDF54" s="140"/>
      <c r="DDG54" s="140"/>
      <c r="DDH54" s="140"/>
      <c r="DDI54" s="140"/>
      <c r="DDJ54" s="140"/>
      <c r="DDK54" s="140"/>
      <c r="DDL54" s="140"/>
      <c r="DDM54" s="140"/>
      <c r="DDN54" s="140"/>
      <c r="DDO54" s="140"/>
      <c r="DDP54" s="140"/>
      <c r="DDQ54" s="140"/>
      <c r="DDR54" s="140"/>
      <c r="DDS54" s="140"/>
      <c r="DDT54" s="140"/>
      <c r="DDU54" s="140"/>
      <c r="DDV54" s="140"/>
      <c r="DDW54" s="140"/>
      <c r="DDX54" s="140"/>
      <c r="DDY54" s="140"/>
      <c r="DDZ54" s="140"/>
      <c r="DEA54" s="140"/>
      <c r="DEB54" s="140"/>
      <c r="DEC54" s="140"/>
      <c r="DED54" s="140"/>
      <c r="DEE54" s="140"/>
      <c r="DEF54" s="140"/>
      <c r="DEG54" s="140"/>
      <c r="DEH54" s="140"/>
      <c r="DEI54" s="140"/>
      <c r="DEJ54" s="140"/>
      <c r="DEK54" s="140"/>
      <c r="DEL54" s="140"/>
      <c r="DEM54" s="140"/>
      <c r="DEN54" s="140"/>
      <c r="DEO54" s="140"/>
      <c r="DEP54" s="140"/>
      <c r="DEQ54" s="140"/>
      <c r="DER54" s="140"/>
      <c r="DES54" s="140"/>
      <c r="DET54" s="140"/>
      <c r="DEU54" s="140"/>
      <c r="DEV54" s="140"/>
      <c r="DEW54" s="140"/>
      <c r="DEX54" s="140"/>
      <c r="DEY54" s="140"/>
      <c r="DEZ54" s="140"/>
      <c r="DFA54" s="140"/>
      <c r="DFB54" s="140"/>
      <c r="DFC54" s="140"/>
      <c r="DFD54" s="140"/>
      <c r="DFE54" s="140"/>
      <c r="DFF54" s="140"/>
      <c r="DFG54" s="140"/>
      <c r="DFH54" s="140"/>
      <c r="DFI54" s="140"/>
      <c r="DFJ54" s="140"/>
      <c r="DFK54" s="140"/>
      <c r="DFL54" s="140"/>
      <c r="DFM54" s="140"/>
      <c r="DFN54" s="140"/>
      <c r="DFO54" s="140"/>
      <c r="DFP54" s="140"/>
      <c r="DFQ54" s="140"/>
      <c r="DFR54" s="140"/>
      <c r="DFS54" s="140"/>
      <c r="DFT54" s="140"/>
      <c r="DFU54" s="140"/>
      <c r="DFV54" s="140"/>
      <c r="DFW54" s="140"/>
      <c r="DFX54" s="140"/>
      <c r="DFY54" s="140"/>
      <c r="DFZ54" s="140"/>
      <c r="DGA54" s="140"/>
      <c r="DGB54" s="140"/>
      <c r="DGC54" s="140"/>
      <c r="DGD54" s="140"/>
      <c r="DGE54" s="140"/>
      <c r="DGF54" s="140"/>
      <c r="DGG54" s="140"/>
      <c r="DGH54" s="140"/>
      <c r="DGI54" s="140"/>
      <c r="DGJ54" s="140"/>
      <c r="DGK54" s="140"/>
      <c r="DGL54" s="140"/>
      <c r="DGM54" s="140"/>
      <c r="DGN54" s="140"/>
      <c r="DGO54" s="140"/>
      <c r="DGP54" s="140"/>
      <c r="DGQ54" s="140"/>
      <c r="DGR54" s="140"/>
      <c r="DGS54" s="140"/>
      <c r="DGT54" s="140"/>
      <c r="DGU54" s="140"/>
      <c r="DGV54" s="140"/>
      <c r="DGW54" s="140"/>
      <c r="DGX54" s="140"/>
      <c r="DGY54" s="140"/>
      <c r="DGZ54" s="140"/>
      <c r="DHA54" s="140"/>
      <c r="DHB54" s="140"/>
      <c r="DHC54" s="140"/>
      <c r="DHD54" s="140"/>
      <c r="DHE54" s="140"/>
      <c r="DHF54" s="140"/>
      <c r="DHG54" s="140"/>
      <c r="DHH54" s="140"/>
      <c r="DHI54" s="140"/>
      <c r="DHJ54" s="140"/>
      <c r="DHK54" s="140"/>
      <c r="DHL54" s="140"/>
      <c r="DHM54" s="140"/>
      <c r="DHN54" s="140"/>
      <c r="DHO54" s="140"/>
      <c r="DHP54" s="140"/>
      <c r="DHQ54" s="140"/>
      <c r="DHR54" s="140"/>
      <c r="DHS54" s="140"/>
      <c r="DHT54" s="140"/>
      <c r="DHU54" s="140"/>
      <c r="DHV54" s="140"/>
      <c r="DHW54" s="140"/>
      <c r="DHX54" s="140"/>
      <c r="DHY54" s="140"/>
      <c r="DHZ54" s="140"/>
      <c r="DIA54" s="140"/>
      <c r="DIB54" s="140"/>
      <c r="DIC54" s="140"/>
      <c r="DID54" s="140"/>
      <c r="DIE54" s="140"/>
      <c r="DIF54" s="140"/>
      <c r="DIG54" s="140"/>
      <c r="DIH54" s="140"/>
      <c r="DII54" s="140"/>
      <c r="DIJ54" s="140"/>
      <c r="DIK54" s="140"/>
      <c r="DIL54" s="140"/>
      <c r="DIM54" s="140"/>
      <c r="DIN54" s="140"/>
      <c r="DIO54" s="140"/>
      <c r="DIP54" s="140"/>
      <c r="DIQ54" s="140"/>
      <c r="DIR54" s="140"/>
      <c r="DIS54" s="140"/>
      <c r="DIT54" s="140"/>
      <c r="DIU54" s="140"/>
      <c r="DIV54" s="140"/>
      <c r="DIW54" s="140"/>
      <c r="DIX54" s="140"/>
      <c r="DIY54" s="140"/>
      <c r="DIZ54" s="140"/>
      <c r="DJA54" s="140"/>
      <c r="DJB54" s="140"/>
      <c r="DJC54" s="140"/>
      <c r="DJD54" s="140"/>
      <c r="DJE54" s="140"/>
      <c r="DJF54" s="140"/>
      <c r="DJG54" s="140"/>
      <c r="DJH54" s="140"/>
      <c r="DJI54" s="140"/>
      <c r="DJJ54" s="140"/>
      <c r="DJK54" s="140"/>
      <c r="DJL54" s="140"/>
      <c r="DJM54" s="140"/>
      <c r="DJN54" s="140"/>
      <c r="DJO54" s="140"/>
      <c r="DJP54" s="140"/>
      <c r="DJQ54" s="140"/>
      <c r="DJR54" s="140"/>
      <c r="DJS54" s="140"/>
      <c r="DJT54" s="140"/>
      <c r="DJU54" s="140"/>
      <c r="DJV54" s="140"/>
      <c r="DJW54" s="140"/>
      <c r="DJX54" s="140"/>
      <c r="DJY54" s="140"/>
      <c r="DJZ54" s="140"/>
      <c r="DKA54" s="140"/>
      <c r="DKB54" s="140"/>
      <c r="DKC54" s="140"/>
      <c r="DKD54" s="140"/>
      <c r="DKE54" s="140"/>
      <c r="DKF54" s="140"/>
      <c r="DKG54" s="140"/>
      <c r="DKH54" s="140"/>
      <c r="DKI54" s="140"/>
      <c r="DKJ54" s="140"/>
      <c r="DKK54" s="140"/>
      <c r="DKL54" s="140"/>
      <c r="DKM54" s="140"/>
      <c r="DKN54" s="140"/>
      <c r="DKO54" s="140"/>
      <c r="DKP54" s="140"/>
      <c r="DKQ54" s="140"/>
      <c r="DKR54" s="140"/>
      <c r="DKS54" s="140"/>
      <c r="DKT54" s="140"/>
      <c r="DKU54" s="140"/>
      <c r="DKV54" s="140"/>
      <c r="DKW54" s="140"/>
      <c r="DKX54" s="140"/>
      <c r="DKY54" s="140"/>
      <c r="DKZ54" s="140"/>
      <c r="DLA54" s="140"/>
      <c r="DLB54" s="140"/>
      <c r="DLC54" s="140"/>
      <c r="DLD54" s="140"/>
      <c r="DLE54" s="140"/>
      <c r="DLF54" s="140"/>
      <c r="DLG54" s="140"/>
      <c r="DLH54" s="140"/>
      <c r="DLI54" s="140"/>
      <c r="DLJ54" s="140"/>
      <c r="DLK54" s="140"/>
      <c r="DLL54" s="140"/>
      <c r="DLM54" s="140"/>
      <c r="DLN54" s="140"/>
      <c r="DLO54" s="140"/>
      <c r="DLP54" s="140"/>
      <c r="DLQ54" s="140"/>
      <c r="DLR54" s="140"/>
      <c r="DLS54" s="140"/>
      <c r="DLT54" s="140"/>
      <c r="DLU54" s="140"/>
      <c r="DLV54" s="140"/>
      <c r="DLW54" s="140"/>
      <c r="DLX54" s="140"/>
      <c r="DLY54" s="140"/>
      <c r="DLZ54" s="140"/>
      <c r="DMA54" s="140"/>
      <c r="DMB54" s="140"/>
      <c r="DMC54" s="140"/>
      <c r="DMD54" s="140"/>
      <c r="DME54" s="140"/>
      <c r="DMF54" s="140"/>
      <c r="DMG54" s="140"/>
      <c r="DMH54" s="140"/>
      <c r="DMI54" s="140"/>
      <c r="DMJ54" s="140"/>
      <c r="DMK54" s="140"/>
      <c r="DML54" s="140"/>
      <c r="DMM54" s="140"/>
      <c r="DMN54" s="140"/>
      <c r="DMO54" s="140"/>
      <c r="DMP54" s="140"/>
      <c r="DMQ54" s="140"/>
      <c r="DMR54" s="140"/>
      <c r="DMS54" s="140"/>
      <c r="DMT54" s="140"/>
      <c r="DMU54" s="140"/>
      <c r="DMV54" s="140"/>
      <c r="DMW54" s="140"/>
      <c r="DMX54" s="140"/>
      <c r="DMY54" s="140"/>
      <c r="DMZ54" s="140"/>
      <c r="DNA54" s="140"/>
      <c r="DNB54" s="140"/>
      <c r="DNC54" s="140"/>
      <c r="DND54" s="140"/>
      <c r="DNE54" s="140"/>
      <c r="DNF54" s="140"/>
      <c r="DNG54" s="140"/>
      <c r="DNH54" s="140"/>
      <c r="DNI54" s="140"/>
      <c r="DNJ54" s="140"/>
      <c r="DNK54" s="140"/>
      <c r="DNL54" s="140"/>
      <c r="DNM54" s="140"/>
      <c r="DNN54" s="140"/>
      <c r="DNO54" s="140"/>
      <c r="DNP54" s="140"/>
      <c r="DNQ54" s="140"/>
      <c r="DNR54" s="140"/>
      <c r="DNS54" s="140"/>
      <c r="DNT54" s="140"/>
      <c r="DNU54" s="140"/>
      <c r="DNV54" s="140"/>
      <c r="DNW54" s="140"/>
      <c r="DNX54" s="140"/>
      <c r="DNY54" s="140"/>
      <c r="DNZ54" s="140"/>
      <c r="DOA54" s="140"/>
      <c r="DOB54" s="140"/>
      <c r="DOC54" s="140"/>
      <c r="DOD54" s="140"/>
      <c r="DOE54" s="140"/>
      <c r="DOF54" s="140"/>
      <c r="DOG54" s="140"/>
      <c r="DOH54" s="140"/>
      <c r="DOI54" s="140"/>
      <c r="DOJ54" s="140"/>
      <c r="DOK54" s="140"/>
      <c r="DOL54" s="140"/>
      <c r="DOM54" s="140"/>
      <c r="DON54" s="140"/>
      <c r="DOO54" s="140"/>
      <c r="DOP54" s="140"/>
      <c r="DOQ54" s="140"/>
      <c r="DOR54" s="140"/>
      <c r="DOS54" s="140"/>
      <c r="DOT54" s="140"/>
      <c r="DOU54" s="140"/>
      <c r="DOV54" s="140"/>
      <c r="DOW54" s="140"/>
      <c r="DOX54" s="140"/>
      <c r="DOY54" s="140"/>
      <c r="DOZ54" s="140"/>
      <c r="DPA54" s="140"/>
      <c r="DPB54" s="140"/>
      <c r="DPC54" s="140"/>
      <c r="DPD54" s="140"/>
      <c r="DPE54" s="140"/>
      <c r="DPF54" s="140"/>
      <c r="DPG54" s="140"/>
      <c r="DPH54" s="140"/>
      <c r="DPI54" s="140"/>
      <c r="DPJ54" s="140"/>
      <c r="DPK54" s="140"/>
      <c r="DPL54" s="140"/>
      <c r="DPM54" s="140"/>
      <c r="DPN54" s="140"/>
      <c r="DPO54" s="140"/>
      <c r="DPP54" s="140"/>
      <c r="DPQ54" s="140"/>
      <c r="DPR54" s="140"/>
      <c r="DPS54" s="140"/>
      <c r="DPT54" s="140"/>
      <c r="DPU54" s="140"/>
      <c r="DPV54" s="140"/>
      <c r="DPW54" s="140"/>
      <c r="DPX54" s="140"/>
      <c r="DPY54" s="140"/>
      <c r="DPZ54" s="140"/>
      <c r="DQA54" s="140"/>
      <c r="DQB54" s="140"/>
      <c r="DQC54" s="140"/>
      <c r="DQD54" s="140"/>
      <c r="DQE54" s="140"/>
      <c r="DQF54" s="140"/>
      <c r="DQG54" s="140"/>
      <c r="DQH54" s="140"/>
      <c r="DQI54" s="140"/>
      <c r="DQJ54" s="140"/>
      <c r="DQK54" s="140"/>
      <c r="DQL54" s="140"/>
      <c r="DQM54" s="140"/>
      <c r="DQN54" s="140"/>
      <c r="DQO54" s="140"/>
      <c r="DQP54" s="140"/>
      <c r="DQQ54" s="140"/>
      <c r="DQR54" s="140"/>
      <c r="DQS54" s="140"/>
      <c r="DQT54" s="140"/>
      <c r="DQU54" s="140"/>
      <c r="DQV54" s="140"/>
      <c r="DQW54" s="140"/>
      <c r="DQX54" s="140"/>
      <c r="DQY54" s="140"/>
      <c r="DQZ54" s="140"/>
      <c r="DRA54" s="140"/>
      <c r="DRB54" s="140"/>
      <c r="DRC54" s="140"/>
      <c r="DRD54" s="140"/>
      <c r="DRE54" s="140"/>
      <c r="DRF54" s="140"/>
      <c r="DRG54" s="140"/>
      <c r="DRH54" s="140"/>
      <c r="DRI54" s="140"/>
      <c r="DRJ54" s="140"/>
      <c r="DRK54" s="140"/>
      <c r="DRL54" s="140"/>
      <c r="DRM54" s="140"/>
      <c r="DRN54" s="140"/>
      <c r="DRO54" s="140"/>
      <c r="DRP54" s="140"/>
      <c r="DRQ54" s="140"/>
      <c r="DRR54" s="140"/>
      <c r="DRS54" s="140"/>
      <c r="DRT54" s="140"/>
      <c r="DRU54" s="140"/>
      <c r="DRV54" s="140"/>
      <c r="DRW54" s="140"/>
      <c r="DRX54" s="140"/>
      <c r="DRY54" s="140"/>
      <c r="DRZ54" s="140"/>
      <c r="DSA54" s="140"/>
      <c r="DSB54" s="140"/>
      <c r="DSC54" s="140"/>
      <c r="DSD54" s="140"/>
      <c r="DSE54" s="140"/>
      <c r="DSF54" s="140"/>
      <c r="DSG54" s="140"/>
      <c r="DSH54" s="140"/>
      <c r="DSI54" s="140"/>
      <c r="DSJ54" s="140"/>
      <c r="DSK54" s="140"/>
      <c r="DSL54" s="140"/>
      <c r="DSM54" s="140"/>
      <c r="DSN54" s="140"/>
      <c r="DSO54" s="140"/>
      <c r="DSP54" s="140"/>
      <c r="DSQ54" s="140"/>
      <c r="DSR54" s="140"/>
      <c r="DSS54" s="140"/>
      <c r="DST54" s="140"/>
      <c r="DSU54" s="140"/>
      <c r="DSV54" s="140"/>
      <c r="DSW54" s="140"/>
      <c r="DSX54" s="140"/>
      <c r="DSY54" s="140"/>
      <c r="DSZ54" s="140"/>
      <c r="DTA54" s="140"/>
      <c r="DTB54" s="140"/>
      <c r="DTC54" s="140"/>
      <c r="DTD54" s="140"/>
      <c r="DTE54" s="140"/>
      <c r="DTF54" s="140"/>
      <c r="DTG54" s="140"/>
      <c r="DTH54" s="140"/>
      <c r="DTI54" s="140"/>
      <c r="DTJ54" s="140"/>
      <c r="DTK54" s="140"/>
      <c r="DTL54" s="140"/>
      <c r="DTM54" s="140"/>
      <c r="DTN54" s="140"/>
      <c r="DTO54" s="140"/>
      <c r="DTP54" s="140"/>
      <c r="DTQ54" s="140"/>
      <c r="DTR54" s="140"/>
      <c r="DTS54" s="140"/>
      <c r="DTT54" s="140"/>
      <c r="DTU54" s="140"/>
      <c r="DTV54" s="140"/>
      <c r="DTW54" s="140"/>
      <c r="DTX54" s="140"/>
      <c r="DTY54" s="140"/>
      <c r="DTZ54" s="140"/>
      <c r="DUA54" s="140"/>
      <c r="DUB54" s="140"/>
      <c r="DUC54" s="140"/>
      <c r="DUD54" s="140"/>
      <c r="DUE54" s="140"/>
      <c r="DUF54" s="140"/>
      <c r="DUG54" s="140"/>
      <c r="DUH54" s="140"/>
      <c r="DUI54" s="140"/>
      <c r="DUJ54" s="140"/>
      <c r="DUK54" s="140"/>
      <c r="DUL54" s="140"/>
      <c r="DUM54" s="140"/>
      <c r="DUN54" s="140"/>
      <c r="DUO54" s="140"/>
      <c r="DUP54" s="140"/>
      <c r="DUQ54" s="140"/>
      <c r="DUR54" s="140"/>
      <c r="DUS54" s="140"/>
      <c r="DUT54" s="140"/>
      <c r="DUU54" s="140"/>
      <c r="DUV54" s="140"/>
      <c r="DUW54" s="140"/>
      <c r="DUX54" s="140"/>
      <c r="DUY54" s="140"/>
      <c r="DUZ54" s="140"/>
      <c r="DVA54" s="140"/>
      <c r="DVB54" s="140"/>
      <c r="DVC54" s="140"/>
      <c r="DVD54" s="140"/>
      <c r="DVE54" s="140"/>
      <c r="DVF54" s="140"/>
      <c r="DVG54" s="140"/>
      <c r="DVH54" s="140"/>
      <c r="DVI54" s="140"/>
      <c r="DVJ54" s="140"/>
      <c r="DVK54" s="140"/>
      <c r="DVL54" s="140"/>
      <c r="DVM54" s="140"/>
      <c r="DVN54" s="140"/>
      <c r="DVO54" s="140"/>
      <c r="DVP54" s="140"/>
      <c r="DVQ54" s="140"/>
      <c r="DVR54" s="140"/>
      <c r="DVS54" s="140"/>
      <c r="DVT54" s="140"/>
      <c r="DVU54" s="140"/>
      <c r="DVV54" s="140"/>
      <c r="DVW54" s="140"/>
      <c r="DVX54" s="140"/>
      <c r="DVY54" s="140"/>
      <c r="DVZ54" s="140"/>
      <c r="DWA54" s="140"/>
      <c r="DWB54" s="140"/>
      <c r="DWC54" s="140"/>
      <c r="DWD54" s="140"/>
      <c r="DWE54" s="140"/>
      <c r="DWF54" s="140"/>
      <c r="DWG54" s="140"/>
      <c r="DWH54" s="140"/>
      <c r="DWI54" s="140"/>
      <c r="DWJ54" s="140"/>
      <c r="DWK54" s="140"/>
      <c r="DWL54" s="140"/>
      <c r="DWM54" s="140"/>
      <c r="DWN54" s="140"/>
      <c r="DWO54" s="140"/>
      <c r="DWP54" s="140"/>
      <c r="DWQ54" s="140"/>
      <c r="DWR54" s="140"/>
      <c r="DWS54" s="140"/>
      <c r="DWT54" s="140"/>
      <c r="DWU54" s="140"/>
      <c r="DWV54" s="140"/>
      <c r="DWW54" s="140"/>
      <c r="DWX54" s="140"/>
      <c r="DWY54" s="140"/>
      <c r="DWZ54" s="140"/>
      <c r="DXA54" s="140"/>
      <c r="DXB54" s="140"/>
      <c r="DXC54" s="140"/>
      <c r="DXD54" s="140"/>
      <c r="DXE54" s="140"/>
      <c r="DXF54" s="140"/>
      <c r="DXG54" s="140"/>
      <c r="DXH54" s="140"/>
      <c r="DXI54" s="140"/>
      <c r="DXJ54" s="140"/>
      <c r="DXK54" s="140"/>
      <c r="DXL54" s="140"/>
      <c r="DXM54" s="140"/>
      <c r="DXN54" s="140"/>
      <c r="DXO54" s="140"/>
      <c r="DXP54" s="140"/>
      <c r="DXQ54" s="140"/>
      <c r="DXR54" s="140"/>
      <c r="DXS54" s="140"/>
      <c r="DXT54" s="140"/>
      <c r="DXU54" s="140"/>
      <c r="DXV54" s="140"/>
      <c r="DXW54" s="140"/>
      <c r="DXX54" s="140"/>
      <c r="DXY54" s="140"/>
      <c r="DXZ54" s="140"/>
      <c r="DYA54" s="140"/>
      <c r="DYB54" s="140"/>
      <c r="DYC54" s="140"/>
      <c r="DYD54" s="140"/>
      <c r="DYE54" s="140"/>
      <c r="DYF54" s="140"/>
      <c r="DYG54" s="140"/>
      <c r="DYH54" s="140"/>
      <c r="DYI54" s="140"/>
      <c r="DYJ54" s="140"/>
      <c r="DYK54" s="140"/>
      <c r="DYL54" s="140"/>
      <c r="DYM54" s="140"/>
      <c r="DYN54" s="140"/>
      <c r="DYO54" s="140"/>
      <c r="DYP54" s="140"/>
      <c r="DYQ54" s="140"/>
      <c r="DYR54" s="140"/>
      <c r="DYS54" s="140"/>
      <c r="DYT54" s="140"/>
      <c r="DYU54" s="140"/>
      <c r="DYV54" s="140"/>
      <c r="DYW54" s="140"/>
      <c r="DYX54" s="140"/>
      <c r="DYY54" s="140"/>
      <c r="DYZ54" s="140"/>
      <c r="DZA54" s="140"/>
      <c r="DZB54" s="140"/>
      <c r="DZC54" s="140"/>
      <c r="DZD54" s="140"/>
      <c r="DZE54" s="140"/>
      <c r="DZF54" s="140"/>
      <c r="DZG54" s="140"/>
      <c r="DZH54" s="140"/>
      <c r="DZI54" s="140"/>
      <c r="DZJ54" s="140"/>
      <c r="DZK54" s="140"/>
      <c r="DZL54" s="140"/>
      <c r="DZM54" s="140"/>
      <c r="DZN54" s="140"/>
      <c r="DZO54" s="140"/>
      <c r="DZP54" s="140"/>
      <c r="DZQ54" s="140"/>
      <c r="DZR54" s="140"/>
      <c r="DZS54" s="140"/>
      <c r="DZT54" s="140"/>
      <c r="DZU54" s="140"/>
      <c r="DZV54" s="140"/>
      <c r="DZW54" s="140"/>
      <c r="DZX54" s="140"/>
      <c r="DZY54" s="140"/>
      <c r="DZZ54" s="140"/>
      <c r="EAA54" s="140"/>
      <c r="EAB54" s="140"/>
      <c r="EAC54" s="140"/>
      <c r="EAD54" s="140"/>
      <c r="EAE54" s="140"/>
      <c r="EAF54" s="140"/>
      <c r="EAG54" s="140"/>
      <c r="EAH54" s="140"/>
      <c r="EAI54" s="140"/>
      <c r="EAJ54" s="140"/>
      <c r="EAK54" s="140"/>
      <c r="EAL54" s="140"/>
      <c r="EAM54" s="140"/>
      <c r="EAN54" s="140"/>
      <c r="EAO54" s="140"/>
      <c r="EAP54" s="140"/>
      <c r="EAQ54" s="140"/>
      <c r="EAR54" s="140"/>
      <c r="EAS54" s="140"/>
      <c r="EAT54" s="140"/>
      <c r="EAU54" s="140"/>
      <c r="EAV54" s="140"/>
      <c r="EAW54" s="140"/>
      <c r="EAX54" s="140"/>
      <c r="EAY54" s="140"/>
      <c r="EAZ54" s="140"/>
      <c r="EBA54" s="140"/>
      <c r="EBB54" s="140"/>
      <c r="EBC54" s="140"/>
      <c r="EBD54" s="140"/>
      <c r="EBE54" s="140"/>
      <c r="EBF54" s="140"/>
      <c r="EBG54" s="140"/>
      <c r="EBH54" s="140"/>
      <c r="EBI54" s="140"/>
      <c r="EBJ54" s="140"/>
      <c r="EBK54" s="140"/>
      <c r="EBL54" s="140"/>
      <c r="EBM54" s="140"/>
      <c r="EBN54" s="140"/>
      <c r="EBO54" s="140"/>
      <c r="EBP54" s="140"/>
      <c r="EBQ54" s="140"/>
      <c r="EBR54" s="140"/>
      <c r="EBS54" s="140"/>
      <c r="EBT54" s="140"/>
      <c r="EBU54" s="140"/>
      <c r="EBV54" s="140"/>
      <c r="EBW54" s="140"/>
      <c r="EBX54" s="140"/>
      <c r="EBY54" s="140"/>
      <c r="EBZ54" s="140"/>
      <c r="ECA54" s="140"/>
      <c r="ECB54" s="140"/>
      <c r="ECC54" s="140"/>
      <c r="ECD54" s="140"/>
      <c r="ECE54" s="140"/>
      <c r="ECF54" s="140"/>
      <c r="ECG54" s="140"/>
      <c r="ECH54" s="140"/>
      <c r="ECI54" s="140"/>
      <c r="ECJ54" s="140"/>
      <c r="ECK54" s="140"/>
      <c r="ECL54" s="140"/>
      <c r="ECM54" s="140"/>
      <c r="ECN54" s="140"/>
      <c r="ECO54" s="140"/>
      <c r="ECP54" s="140"/>
      <c r="ECQ54" s="140"/>
      <c r="ECR54" s="140"/>
      <c r="ECS54" s="140"/>
      <c r="ECT54" s="140"/>
      <c r="ECU54" s="140"/>
      <c r="ECV54" s="140"/>
      <c r="ECW54" s="140"/>
      <c r="ECX54" s="140"/>
      <c r="ECY54" s="140"/>
      <c r="ECZ54" s="140"/>
      <c r="EDA54" s="140"/>
      <c r="EDB54" s="140"/>
      <c r="EDC54" s="140"/>
      <c r="EDD54" s="140"/>
      <c r="EDE54" s="140"/>
      <c r="EDF54" s="140"/>
      <c r="EDG54" s="140"/>
      <c r="EDH54" s="140"/>
      <c r="EDI54" s="140"/>
      <c r="EDJ54" s="140"/>
      <c r="EDK54" s="140"/>
      <c r="EDL54" s="140"/>
      <c r="EDM54" s="140"/>
      <c r="EDN54" s="140"/>
      <c r="EDO54" s="140"/>
      <c r="EDP54" s="140"/>
      <c r="EDQ54" s="140"/>
      <c r="EDR54" s="140"/>
      <c r="EDS54" s="140"/>
      <c r="EDT54" s="140"/>
      <c r="EDU54" s="140"/>
      <c r="EDV54" s="140"/>
      <c r="EDW54" s="140"/>
      <c r="EDX54" s="140"/>
      <c r="EDY54" s="140"/>
      <c r="EDZ54" s="140"/>
      <c r="EEA54" s="140"/>
      <c r="EEB54" s="140"/>
      <c r="EEC54" s="140"/>
      <c r="EED54" s="140"/>
      <c r="EEE54" s="140"/>
      <c r="EEF54" s="140"/>
      <c r="EEG54" s="140"/>
      <c r="EEH54" s="140"/>
      <c r="EEI54" s="140"/>
      <c r="EEJ54" s="140"/>
      <c r="EEK54" s="140"/>
      <c r="EEL54" s="140"/>
      <c r="EEM54" s="140"/>
      <c r="EEN54" s="140"/>
      <c r="EEO54" s="140"/>
      <c r="EEP54" s="140"/>
      <c r="EEQ54" s="140"/>
      <c r="EER54" s="140"/>
      <c r="EES54" s="140"/>
      <c r="EET54" s="140"/>
      <c r="EEU54" s="140"/>
      <c r="EEV54" s="140"/>
      <c r="EEW54" s="140"/>
      <c r="EEX54" s="140"/>
      <c r="EEY54" s="140"/>
      <c r="EEZ54" s="140"/>
      <c r="EFA54" s="140"/>
      <c r="EFB54" s="140"/>
      <c r="EFC54" s="140"/>
      <c r="EFD54" s="140"/>
      <c r="EFE54" s="140"/>
      <c r="EFF54" s="140"/>
      <c r="EFG54" s="140"/>
      <c r="EFH54" s="140"/>
      <c r="EFI54" s="140"/>
      <c r="EFJ54" s="140"/>
      <c r="EFK54" s="140"/>
      <c r="EFL54" s="140"/>
      <c r="EFM54" s="140"/>
      <c r="EFN54" s="140"/>
      <c r="EFO54" s="140"/>
      <c r="EFP54" s="140"/>
      <c r="EFQ54" s="140"/>
      <c r="EFR54" s="140"/>
      <c r="EFS54" s="140"/>
      <c r="EFT54" s="140"/>
      <c r="EFU54" s="140"/>
      <c r="EFV54" s="140"/>
      <c r="EFW54" s="140"/>
      <c r="EFX54" s="140"/>
      <c r="EFY54" s="140"/>
      <c r="EFZ54" s="140"/>
      <c r="EGA54" s="140"/>
      <c r="EGB54" s="140"/>
      <c r="EGC54" s="140"/>
      <c r="EGD54" s="140"/>
      <c r="EGE54" s="140"/>
      <c r="EGF54" s="140"/>
      <c r="EGG54" s="140"/>
      <c r="EGH54" s="140"/>
      <c r="EGI54" s="140"/>
      <c r="EGJ54" s="140"/>
      <c r="EGK54" s="140"/>
      <c r="EGL54" s="140"/>
      <c r="EGM54" s="140"/>
      <c r="EGN54" s="140"/>
      <c r="EGO54" s="140"/>
      <c r="EGP54" s="140"/>
      <c r="EGQ54" s="140"/>
      <c r="EGR54" s="140"/>
      <c r="EGS54" s="140"/>
      <c r="EGT54" s="140"/>
      <c r="EGU54" s="140"/>
      <c r="EGV54" s="140"/>
      <c r="EGW54" s="140"/>
      <c r="EGX54" s="140"/>
      <c r="EGY54" s="140"/>
      <c r="EGZ54" s="140"/>
      <c r="EHA54" s="140"/>
      <c r="EHB54" s="140"/>
      <c r="EHC54" s="140"/>
      <c r="EHD54" s="140"/>
      <c r="EHE54" s="140"/>
      <c r="EHF54" s="140"/>
      <c r="EHG54" s="140"/>
      <c r="EHH54" s="140"/>
      <c r="EHI54" s="140"/>
      <c r="EHJ54" s="140"/>
      <c r="EHK54" s="140"/>
      <c r="EHL54" s="140"/>
      <c r="EHM54" s="140"/>
      <c r="EHN54" s="140"/>
      <c r="EHO54" s="140"/>
      <c r="EHP54" s="140"/>
      <c r="EHQ54" s="140"/>
      <c r="EHR54" s="140"/>
      <c r="EHS54" s="140"/>
      <c r="EHT54" s="140"/>
      <c r="EHU54" s="140"/>
      <c r="EHV54" s="140"/>
      <c r="EHW54" s="140"/>
      <c r="EHX54" s="140"/>
      <c r="EHY54" s="140"/>
      <c r="EHZ54" s="140"/>
      <c r="EIA54" s="140"/>
      <c r="EIB54" s="140"/>
      <c r="EIC54" s="140"/>
      <c r="EID54" s="140"/>
      <c r="EIE54" s="140"/>
      <c r="EIF54" s="140"/>
      <c r="EIG54" s="140"/>
      <c r="EIH54" s="140"/>
      <c r="EII54" s="140"/>
      <c r="EIJ54" s="140"/>
      <c r="EIK54" s="140"/>
      <c r="EIL54" s="140"/>
      <c r="EIM54" s="140"/>
      <c r="EIN54" s="140"/>
      <c r="EIO54" s="140"/>
      <c r="EIP54" s="140"/>
      <c r="EIQ54" s="140"/>
      <c r="EIR54" s="140"/>
      <c r="EIS54" s="140"/>
      <c r="EIT54" s="140"/>
      <c r="EIU54" s="140"/>
      <c r="EIV54" s="140"/>
      <c r="EIW54" s="140"/>
      <c r="EIX54" s="140"/>
      <c r="EIY54" s="140"/>
      <c r="EIZ54" s="140"/>
      <c r="EJA54" s="140"/>
      <c r="EJB54" s="140"/>
      <c r="EJC54" s="140"/>
      <c r="EJD54" s="140"/>
      <c r="EJE54" s="140"/>
      <c r="EJF54" s="140"/>
      <c r="EJG54" s="140"/>
      <c r="EJH54" s="140"/>
      <c r="EJI54" s="140"/>
      <c r="EJJ54" s="140"/>
      <c r="EJK54" s="140"/>
      <c r="EJL54" s="140"/>
      <c r="EJM54" s="140"/>
      <c r="EJN54" s="140"/>
      <c r="EJO54" s="140"/>
      <c r="EJP54" s="140"/>
      <c r="EJQ54" s="140"/>
      <c r="EJR54" s="140"/>
      <c r="EJS54" s="140"/>
      <c r="EJT54" s="140"/>
      <c r="EJU54" s="140"/>
      <c r="EJV54" s="140"/>
      <c r="EJW54" s="140"/>
      <c r="EJX54" s="140"/>
      <c r="EJY54" s="140"/>
      <c r="EJZ54" s="140"/>
      <c r="EKA54" s="140"/>
      <c r="EKB54" s="140"/>
      <c r="EKC54" s="140"/>
      <c r="EKD54" s="140"/>
      <c r="EKE54" s="140"/>
      <c r="EKF54" s="140"/>
      <c r="EKG54" s="140"/>
      <c r="EKH54" s="140"/>
      <c r="EKI54" s="140"/>
      <c r="EKJ54" s="140"/>
      <c r="EKK54" s="140"/>
      <c r="EKL54" s="140"/>
      <c r="EKM54" s="140"/>
      <c r="EKN54" s="140"/>
      <c r="EKO54" s="140"/>
      <c r="EKP54" s="140"/>
      <c r="EKQ54" s="140"/>
      <c r="EKR54" s="140"/>
      <c r="EKS54" s="140"/>
      <c r="EKT54" s="140"/>
      <c r="EKU54" s="140"/>
      <c r="EKV54" s="140"/>
      <c r="EKW54" s="140"/>
      <c r="EKX54" s="140"/>
      <c r="EKY54" s="140"/>
      <c r="EKZ54" s="140"/>
      <c r="ELA54" s="140"/>
      <c r="ELB54" s="140"/>
      <c r="ELC54" s="140"/>
      <c r="ELD54" s="140"/>
      <c r="ELE54" s="140"/>
      <c r="ELF54" s="140"/>
      <c r="ELG54" s="140"/>
      <c r="ELH54" s="140"/>
      <c r="ELI54" s="140"/>
      <c r="ELJ54" s="140"/>
      <c r="ELK54" s="140"/>
      <c r="ELL54" s="140"/>
      <c r="ELM54" s="140"/>
      <c r="ELN54" s="140"/>
      <c r="ELO54" s="140"/>
      <c r="ELP54" s="140"/>
      <c r="ELQ54" s="140"/>
      <c r="ELR54" s="140"/>
      <c r="ELS54" s="140"/>
      <c r="ELT54" s="140"/>
      <c r="ELU54" s="140"/>
      <c r="ELV54" s="140"/>
      <c r="ELW54" s="140"/>
      <c r="ELX54" s="140"/>
      <c r="ELY54" s="140"/>
      <c r="ELZ54" s="140"/>
      <c r="EMA54" s="140"/>
      <c r="EMB54" s="140"/>
      <c r="EMC54" s="140"/>
      <c r="EMD54" s="140"/>
      <c r="EME54" s="140"/>
      <c r="EMF54" s="140"/>
      <c r="EMG54" s="140"/>
      <c r="EMH54" s="140"/>
      <c r="EMI54" s="140"/>
      <c r="EMJ54" s="140"/>
      <c r="EMK54" s="140"/>
      <c r="EML54" s="140"/>
      <c r="EMM54" s="140"/>
      <c r="EMN54" s="140"/>
      <c r="EMO54" s="140"/>
      <c r="EMP54" s="140"/>
      <c r="EMQ54" s="140"/>
      <c r="EMR54" s="140"/>
      <c r="EMS54" s="140"/>
      <c r="EMT54" s="140"/>
      <c r="EMU54" s="140"/>
      <c r="EMV54" s="140"/>
      <c r="EMW54" s="140"/>
      <c r="EMX54" s="140"/>
      <c r="EMY54" s="140"/>
      <c r="EMZ54" s="140"/>
      <c r="ENA54" s="140"/>
      <c r="ENB54" s="140"/>
      <c r="ENC54" s="140"/>
      <c r="END54" s="140"/>
      <c r="ENE54" s="140"/>
      <c r="ENF54" s="140"/>
      <c r="ENG54" s="140"/>
      <c r="ENH54" s="140"/>
      <c r="ENI54" s="140"/>
      <c r="ENJ54" s="140"/>
      <c r="ENK54" s="140"/>
      <c r="ENL54" s="140"/>
      <c r="ENM54" s="140"/>
      <c r="ENN54" s="140"/>
      <c r="ENO54" s="140"/>
      <c r="ENP54" s="140"/>
      <c r="ENQ54" s="140"/>
      <c r="ENR54" s="140"/>
      <c r="ENS54" s="140"/>
      <c r="ENT54" s="140"/>
      <c r="ENU54" s="140"/>
      <c r="ENV54" s="140"/>
      <c r="ENW54" s="140"/>
      <c r="ENX54" s="140"/>
      <c r="ENY54" s="140"/>
      <c r="ENZ54" s="140"/>
      <c r="EOA54" s="140"/>
      <c r="EOB54" s="140"/>
      <c r="EOC54" s="140"/>
      <c r="EOD54" s="140"/>
      <c r="EOE54" s="140"/>
      <c r="EOF54" s="140"/>
      <c r="EOG54" s="140"/>
      <c r="EOH54" s="140"/>
      <c r="EOI54" s="140"/>
      <c r="EOJ54" s="140"/>
      <c r="EOK54" s="140"/>
      <c r="EOL54" s="140"/>
      <c r="EOM54" s="140"/>
      <c r="EON54" s="140"/>
      <c r="EOO54" s="140"/>
      <c r="EOP54" s="140"/>
      <c r="EOQ54" s="140"/>
      <c r="EOR54" s="140"/>
      <c r="EOS54" s="140"/>
      <c r="EOT54" s="140"/>
      <c r="EOU54" s="140"/>
      <c r="EOV54" s="140"/>
      <c r="EOW54" s="140"/>
      <c r="EOX54" s="140"/>
      <c r="EOY54" s="140"/>
      <c r="EOZ54" s="140"/>
      <c r="EPA54" s="140"/>
      <c r="EPB54" s="140"/>
      <c r="EPC54" s="140"/>
      <c r="EPD54" s="140"/>
      <c r="EPE54" s="140"/>
      <c r="EPF54" s="140"/>
      <c r="EPG54" s="140"/>
      <c r="EPH54" s="140"/>
      <c r="EPI54" s="140"/>
      <c r="EPJ54" s="140"/>
      <c r="EPK54" s="140"/>
      <c r="EPL54" s="140"/>
      <c r="EPM54" s="140"/>
      <c r="EPN54" s="140"/>
      <c r="EPO54" s="140"/>
      <c r="EPP54" s="140"/>
      <c r="EPQ54" s="140"/>
      <c r="EPR54" s="140"/>
      <c r="EPS54" s="140"/>
      <c r="EPT54" s="140"/>
      <c r="EPU54" s="140"/>
      <c r="EPV54" s="140"/>
      <c r="EPW54" s="140"/>
      <c r="EPX54" s="140"/>
      <c r="EPY54" s="140"/>
      <c r="EPZ54" s="140"/>
      <c r="EQA54" s="140"/>
      <c r="EQB54" s="140"/>
      <c r="EQC54" s="140"/>
      <c r="EQD54" s="140"/>
      <c r="EQE54" s="140"/>
      <c r="EQF54" s="140"/>
      <c r="EQG54" s="140"/>
      <c r="EQH54" s="140"/>
      <c r="EQI54" s="140"/>
      <c r="EQJ54" s="140"/>
      <c r="EQK54" s="140"/>
      <c r="EQL54" s="140"/>
      <c r="EQM54" s="140"/>
      <c r="EQN54" s="140"/>
      <c r="EQO54" s="140"/>
      <c r="EQP54" s="140"/>
      <c r="EQQ54" s="140"/>
      <c r="EQR54" s="140"/>
      <c r="EQS54" s="140"/>
      <c r="EQT54" s="140"/>
      <c r="EQU54" s="140"/>
      <c r="EQV54" s="140"/>
      <c r="EQW54" s="140"/>
      <c r="EQX54" s="140"/>
      <c r="EQY54" s="140"/>
      <c r="EQZ54" s="140"/>
      <c r="ERA54" s="140"/>
      <c r="ERB54" s="140"/>
      <c r="ERC54" s="140"/>
      <c r="ERD54" s="140"/>
      <c r="ERE54" s="140"/>
      <c r="ERF54" s="140"/>
      <c r="ERG54" s="140"/>
      <c r="ERH54" s="140"/>
      <c r="ERI54" s="140"/>
      <c r="ERJ54" s="140"/>
      <c r="ERK54" s="140"/>
      <c r="ERL54" s="140"/>
      <c r="ERM54" s="140"/>
      <c r="ERN54" s="140"/>
      <c r="ERO54" s="140"/>
      <c r="ERP54" s="140"/>
      <c r="ERQ54" s="140"/>
      <c r="ERR54" s="140"/>
      <c r="ERS54" s="140"/>
      <c r="ERT54" s="140"/>
      <c r="ERU54" s="140"/>
      <c r="ERV54" s="140"/>
      <c r="ERW54" s="140"/>
      <c r="ERX54" s="140"/>
      <c r="ERY54" s="140"/>
      <c r="ERZ54" s="140"/>
      <c r="ESA54" s="140"/>
      <c r="ESB54" s="140"/>
      <c r="ESC54" s="140"/>
      <c r="ESD54" s="140"/>
      <c r="ESE54" s="140"/>
      <c r="ESF54" s="140"/>
      <c r="ESG54" s="140"/>
      <c r="ESH54" s="140"/>
      <c r="ESI54" s="140"/>
      <c r="ESJ54" s="140"/>
      <c r="ESK54" s="140"/>
      <c r="ESL54" s="140"/>
      <c r="ESM54" s="140"/>
      <c r="ESN54" s="140"/>
      <c r="ESO54" s="140"/>
      <c r="ESP54" s="140"/>
      <c r="ESQ54" s="140"/>
      <c r="ESR54" s="140"/>
      <c r="ESS54" s="140"/>
      <c r="EST54" s="140"/>
      <c r="ESU54" s="140"/>
      <c r="ESV54" s="140"/>
      <c r="ESW54" s="140"/>
      <c r="ESX54" s="140"/>
      <c r="ESY54" s="140"/>
      <c r="ESZ54" s="140"/>
      <c r="ETA54" s="140"/>
      <c r="ETB54" s="140"/>
      <c r="ETC54" s="140"/>
      <c r="ETD54" s="140"/>
      <c r="ETE54" s="140"/>
      <c r="ETF54" s="140"/>
      <c r="ETG54" s="140"/>
      <c r="ETH54" s="140"/>
      <c r="ETI54" s="140"/>
      <c r="ETJ54" s="140"/>
      <c r="ETK54" s="140"/>
      <c r="ETL54" s="140"/>
      <c r="ETM54" s="140"/>
      <c r="ETN54" s="140"/>
      <c r="ETO54" s="140"/>
      <c r="ETP54" s="140"/>
      <c r="ETQ54" s="140"/>
      <c r="ETR54" s="140"/>
      <c r="ETS54" s="140"/>
      <c r="ETT54" s="140"/>
      <c r="ETU54" s="140"/>
      <c r="ETV54" s="140"/>
      <c r="ETW54" s="140"/>
      <c r="ETX54" s="140"/>
      <c r="ETY54" s="140"/>
      <c r="ETZ54" s="140"/>
      <c r="EUA54" s="140"/>
      <c r="EUB54" s="140"/>
      <c r="EUC54" s="140"/>
      <c r="EUD54" s="140"/>
      <c r="EUE54" s="140"/>
      <c r="EUF54" s="140"/>
      <c r="EUG54" s="140"/>
      <c r="EUH54" s="140"/>
      <c r="EUI54" s="140"/>
      <c r="EUJ54" s="140"/>
      <c r="EUK54" s="140"/>
      <c r="EUL54" s="140"/>
      <c r="EUM54" s="140"/>
      <c r="EUN54" s="140"/>
      <c r="EUO54" s="140"/>
      <c r="EUP54" s="140"/>
      <c r="EUQ54" s="140"/>
      <c r="EUR54" s="140"/>
      <c r="EUS54" s="140"/>
      <c r="EUT54" s="140"/>
      <c r="EUU54" s="140"/>
      <c r="EUV54" s="140"/>
      <c r="EUW54" s="140"/>
      <c r="EUX54" s="140"/>
      <c r="EUY54" s="140"/>
      <c r="EUZ54" s="140"/>
      <c r="EVA54" s="140"/>
      <c r="EVB54" s="140"/>
      <c r="EVC54" s="140"/>
      <c r="EVD54" s="140"/>
      <c r="EVE54" s="140"/>
      <c r="EVF54" s="140"/>
      <c r="EVG54" s="140"/>
      <c r="EVH54" s="140"/>
      <c r="EVI54" s="140"/>
      <c r="EVJ54" s="140"/>
      <c r="EVK54" s="140"/>
      <c r="EVL54" s="140"/>
      <c r="EVM54" s="140"/>
      <c r="EVN54" s="140"/>
      <c r="EVO54" s="140"/>
      <c r="EVP54" s="140"/>
      <c r="EVQ54" s="140"/>
      <c r="EVR54" s="140"/>
      <c r="EVS54" s="140"/>
      <c r="EVT54" s="140"/>
      <c r="EVU54" s="140"/>
      <c r="EVV54" s="140"/>
      <c r="EVW54" s="140"/>
      <c r="EVX54" s="140"/>
      <c r="EVY54" s="140"/>
      <c r="EVZ54" s="140"/>
      <c r="EWA54" s="140"/>
      <c r="EWB54" s="140"/>
      <c r="EWC54" s="140"/>
      <c r="EWD54" s="140"/>
      <c r="EWE54" s="140"/>
      <c r="EWF54" s="140"/>
      <c r="EWG54" s="140"/>
      <c r="EWH54" s="140"/>
      <c r="EWI54" s="140"/>
      <c r="EWJ54" s="140"/>
      <c r="EWK54" s="140"/>
      <c r="EWL54" s="140"/>
      <c r="EWM54" s="140"/>
      <c r="EWN54" s="140"/>
      <c r="EWO54" s="140"/>
      <c r="EWP54" s="140"/>
      <c r="EWQ54" s="140"/>
      <c r="EWR54" s="140"/>
      <c r="EWS54" s="140"/>
      <c r="EWT54" s="140"/>
      <c r="EWU54" s="140"/>
      <c r="EWV54" s="140"/>
      <c r="EWW54" s="140"/>
      <c r="EWX54" s="140"/>
      <c r="EWY54" s="140"/>
      <c r="EWZ54" s="140"/>
      <c r="EXA54" s="140"/>
      <c r="EXB54" s="140"/>
      <c r="EXC54" s="140"/>
      <c r="EXD54" s="140"/>
      <c r="EXE54" s="140"/>
      <c r="EXF54" s="140"/>
      <c r="EXG54" s="140"/>
      <c r="EXH54" s="140"/>
      <c r="EXI54" s="140"/>
      <c r="EXJ54" s="140"/>
      <c r="EXK54" s="140"/>
      <c r="EXL54" s="140"/>
      <c r="EXM54" s="140"/>
      <c r="EXN54" s="140"/>
      <c r="EXO54" s="140"/>
      <c r="EXP54" s="140"/>
      <c r="EXQ54" s="140"/>
      <c r="EXR54" s="140"/>
      <c r="EXS54" s="140"/>
      <c r="EXT54" s="140"/>
      <c r="EXU54" s="140"/>
      <c r="EXV54" s="140"/>
      <c r="EXW54" s="140"/>
      <c r="EXX54" s="140"/>
      <c r="EXY54" s="140"/>
      <c r="EXZ54" s="140"/>
      <c r="EYA54" s="140"/>
      <c r="EYB54" s="140"/>
      <c r="EYC54" s="140"/>
      <c r="EYD54" s="140"/>
      <c r="EYE54" s="140"/>
      <c r="EYF54" s="140"/>
      <c r="EYG54" s="140"/>
      <c r="EYH54" s="140"/>
      <c r="EYI54" s="140"/>
      <c r="EYJ54" s="140"/>
      <c r="EYK54" s="140"/>
      <c r="EYL54" s="140"/>
      <c r="EYM54" s="140"/>
      <c r="EYN54" s="140"/>
      <c r="EYO54" s="140"/>
      <c r="EYP54" s="140"/>
      <c r="EYQ54" s="140"/>
      <c r="EYR54" s="140"/>
      <c r="EYS54" s="140"/>
      <c r="EYT54" s="140"/>
      <c r="EYU54" s="140"/>
      <c r="EYV54" s="140"/>
      <c r="EYW54" s="140"/>
      <c r="EYX54" s="140"/>
      <c r="EYY54" s="140"/>
      <c r="EYZ54" s="140"/>
      <c r="EZA54" s="140"/>
      <c r="EZB54" s="140"/>
      <c r="EZC54" s="140"/>
      <c r="EZD54" s="140"/>
      <c r="EZE54" s="140"/>
      <c r="EZF54" s="140"/>
      <c r="EZG54" s="140"/>
      <c r="EZH54" s="140"/>
      <c r="EZI54" s="140"/>
      <c r="EZJ54" s="140"/>
      <c r="EZK54" s="140"/>
      <c r="EZL54" s="140"/>
      <c r="EZM54" s="140"/>
      <c r="EZN54" s="140"/>
      <c r="EZO54" s="140"/>
      <c r="EZP54" s="140"/>
      <c r="EZQ54" s="140"/>
      <c r="EZR54" s="140"/>
      <c r="EZS54" s="140"/>
      <c r="EZT54" s="140"/>
      <c r="EZU54" s="140"/>
      <c r="EZV54" s="140"/>
      <c r="EZW54" s="140"/>
      <c r="EZX54" s="140"/>
      <c r="EZY54" s="140"/>
      <c r="EZZ54" s="140"/>
      <c r="FAA54" s="140"/>
      <c r="FAB54" s="140"/>
      <c r="FAC54" s="140"/>
      <c r="FAD54" s="140"/>
      <c r="FAE54" s="140"/>
      <c r="FAF54" s="140"/>
      <c r="FAG54" s="140"/>
      <c r="FAH54" s="140"/>
      <c r="FAI54" s="140"/>
      <c r="FAJ54" s="140"/>
      <c r="FAK54" s="140"/>
      <c r="FAL54" s="140"/>
      <c r="FAM54" s="140"/>
      <c r="FAN54" s="140"/>
      <c r="FAO54" s="140"/>
      <c r="FAP54" s="140"/>
      <c r="FAQ54" s="140"/>
      <c r="FAR54" s="140"/>
      <c r="FAS54" s="140"/>
      <c r="FAT54" s="140"/>
      <c r="FAU54" s="140"/>
      <c r="FAV54" s="140"/>
      <c r="FAW54" s="140"/>
      <c r="FAX54" s="140"/>
      <c r="FAY54" s="140"/>
      <c r="FAZ54" s="140"/>
      <c r="FBA54" s="140"/>
      <c r="FBB54" s="140"/>
      <c r="FBC54" s="140"/>
      <c r="FBD54" s="140"/>
      <c r="FBE54" s="140"/>
      <c r="FBF54" s="140"/>
      <c r="FBG54" s="140"/>
      <c r="FBH54" s="140"/>
      <c r="FBI54" s="140"/>
      <c r="FBJ54" s="140"/>
      <c r="FBK54" s="140"/>
      <c r="FBL54" s="140"/>
      <c r="FBM54" s="140"/>
      <c r="FBN54" s="140"/>
      <c r="FBO54" s="140"/>
      <c r="FBP54" s="140"/>
      <c r="FBQ54" s="140"/>
      <c r="FBR54" s="140"/>
      <c r="FBS54" s="140"/>
      <c r="FBT54" s="140"/>
      <c r="FBU54" s="140"/>
      <c r="FBV54" s="140"/>
      <c r="FBW54" s="140"/>
      <c r="FBX54" s="140"/>
      <c r="FBY54" s="140"/>
      <c r="FBZ54" s="140"/>
      <c r="FCA54" s="140"/>
      <c r="FCB54" s="140"/>
      <c r="FCC54" s="140"/>
      <c r="FCD54" s="140"/>
      <c r="FCE54" s="140"/>
      <c r="FCF54" s="140"/>
      <c r="FCG54" s="140"/>
      <c r="FCH54" s="140"/>
      <c r="FCI54" s="140"/>
      <c r="FCJ54" s="140"/>
      <c r="FCK54" s="140"/>
      <c r="FCL54" s="140"/>
      <c r="FCM54" s="140"/>
      <c r="FCN54" s="140"/>
      <c r="FCO54" s="140"/>
      <c r="FCP54" s="140"/>
      <c r="FCQ54" s="140"/>
      <c r="FCR54" s="140"/>
      <c r="FCS54" s="140"/>
      <c r="FCT54" s="140"/>
      <c r="FCU54" s="140"/>
      <c r="FCV54" s="140"/>
      <c r="FCW54" s="140"/>
      <c r="FCX54" s="140"/>
      <c r="FCY54" s="140"/>
      <c r="FCZ54" s="140"/>
      <c r="FDA54" s="140"/>
      <c r="FDB54" s="140"/>
      <c r="FDC54" s="140"/>
      <c r="FDD54" s="140"/>
      <c r="FDE54" s="140"/>
      <c r="FDF54" s="140"/>
      <c r="FDG54" s="140"/>
      <c r="FDH54" s="140"/>
      <c r="FDI54" s="140"/>
      <c r="FDJ54" s="140"/>
      <c r="FDK54" s="140"/>
      <c r="FDL54" s="140"/>
      <c r="FDM54" s="140"/>
      <c r="FDN54" s="140"/>
      <c r="FDO54" s="140"/>
      <c r="FDP54" s="140"/>
      <c r="FDQ54" s="140"/>
      <c r="FDR54" s="140"/>
      <c r="FDS54" s="140"/>
      <c r="FDT54" s="140"/>
      <c r="FDU54" s="140"/>
      <c r="FDV54" s="140"/>
      <c r="FDW54" s="140"/>
      <c r="FDX54" s="140"/>
      <c r="FDY54" s="140"/>
      <c r="FDZ54" s="140"/>
      <c r="FEA54" s="140"/>
      <c r="FEB54" s="140"/>
      <c r="FEC54" s="140"/>
      <c r="FED54" s="140"/>
      <c r="FEE54" s="140"/>
      <c r="FEF54" s="140"/>
      <c r="FEG54" s="140"/>
      <c r="FEH54" s="140"/>
      <c r="FEI54" s="140"/>
      <c r="FEJ54" s="140"/>
      <c r="FEK54" s="140"/>
      <c r="FEL54" s="140"/>
      <c r="FEM54" s="140"/>
      <c r="FEN54" s="140"/>
      <c r="FEO54" s="140"/>
      <c r="FEP54" s="140"/>
      <c r="FEQ54" s="140"/>
      <c r="FER54" s="140"/>
      <c r="FES54" s="140"/>
      <c r="FET54" s="140"/>
      <c r="FEU54" s="140"/>
      <c r="FEV54" s="140"/>
      <c r="FEW54" s="140"/>
      <c r="FEX54" s="140"/>
      <c r="FEY54" s="140"/>
      <c r="FEZ54" s="140"/>
      <c r="FFA54" s="140"/>
      <c r="FFB54" s="140"/>
      <c r="FFC54" s="140"/>
      <c r="FFD54" s="140"/>
      <c r="FFE54" s="140"/>
      <c r="FFF54" s="140"/>
      <c r="FFG54" s="140"/>
      <c r="FFH54" s="140"/>
      <c r="FFI54" s="140"/>
      <c r="FFJ54" s="140"/>
      <c r="FFK54" s="140"/>
      <c r="FFL54" s="140"/>
      <c r="FFM54" s="140"/>
      <c r="FFN54" s="140"/>
      <c r="FFO54" s="140"/>
      <c r="FFP54" s="140"/>
      <c r="FFQ54" s="140"/>
      <c r="FFR54" s="140"/>
      <c r="FFS54" s="140"/>
      <c r="FFT54" s="140"/>
      <c r="FFU54" s="140"/>
      <c r="FFV54" s="140"/>
      <c r="FFW54" s="140"/>
      <c r="FFX54" s="140"/>
      <c r="FFY54" s="140"/>
      <c r="FFZ54" s="140"/>
      <c r="FGA54" s="140"/>
      <c r="FGB54" s="140"/>
      <c r="FGC54" s="140"/>
      <c r="FGD54" s="140"/>
      <c r="FGE54" s="140"/>
      <c r="FGF54" s="140"/>
      <c r="FGG54" s="140"/>
      <c r="FGH54" s="140"/>
      <c r="FGI54" s="140"/>
      <c r="FGJ54" s="140"/>
      <c r="FGK54" s="140"/>
      <c r="FGL54" s="140"/>
      <c r="FGM54" s="140"/>
      <c r="FGN54" s="140"/>
      <c r="FGO54" s="140"/>
      <c r="FGP54" s="140"/>
      <c r="FGQ54" s="140"/>
      <c r="FGR54" s="140"/>
      <c r="FGS54" s="140"/>
      <c r="FGT54" s="140"/>
      <c r="FGU54" s="140"/>
      <c r="FGV54" s="140"/>
      <c r="FGW54" s="140"/>
      <c r="FGX54" s="140"/>
      <c r="FGY54" s="140"/>
      <c r="FGZ54" s="140"/>
      <c r="FHA54" s="140"/>
      <c r="FHB54" s="140"/>
      <c r="FHC54" s="140"/>
      <c r="FHD54" s="140"/>
      <c r="FHE54" s="140"/>
      <c r="FHF54" s="140"/>
      <c r="FHG54" s="140"/>
      <c r="FHH54" s="140"/>
      <c r="FHI54" s="140"/>
      <c r="FHJ54" s="140"/>
      <c r="FHK54" s="140"/>
      <c r="FHL54" s="140"/>
      <c r="FHM54" s="140"/>
      <c r="FHN54" s="140"/>
      <c r="FHO54" s="140"/>
      <c r="FHP54" s="140"/>
      <c r="FHQ54" s="140"/>
      <c r="FHR54" s="140"/>
      <c r="FHS54" s="140"/>
      <c r="FHT54" s="140"/>
      <c r="FHU54" s="140"/>
      <c r="FHV54" s="140"/>
      <c r="FHW54" s="140"/>
      <c r="FHX54" s="140"/>
      <c r="FHY54" s="140"/>
      <c r="FHZ54" s="140"/>
      <c r="FIA54" s="140"/>
      <c r="FIB54" s="140"/>
      <c r="FIC54" s="140"/>
      <c r="FID54" s="140"/>
      <c r="FIE54" s="140"/>
      <c r="FIF54" s="140"/>
      <c r="FIG54" s="140"/>
      <c r="FIH54" s="140"/>
      <c r="FII54" s="140"/>
      <c r="FIJ54" s="140"/>
      <c r="FIK54" s="140"/>
      <c r="FIL54" s="140"/>
      <c r="FIM54" s="140"/>
      <c r="FIN54" s="140"/>
      <c r="FIO54" s="140"/>
      <c r="FIP54" s="140"/>
      <c r="FIQ54" s="140"/>
      <c r="FIR54" s="140"/>
      <c r="FIS54" s="140"/>
      <c r="FIT54" s="140"/>
      <c r="FIU54" s="140"/>
      <c r="FIV54" s="140"/>
      <c r="FIW54" s="140"/>
      <c r="FIX54" s="140"/>
      <c r="FIY54" s="140"/>
      <c r="FIZ54" s="140"/>
      <c r="FJA54" s="140"/>
      <c r="FJB54" s="140"/>
      <c r="FJC54" s="140"/>
      <c r="FJD54" s="140"/>
      <c r="FJE54" s="140"/>
      <c r="FJF54" s="140"/>
      <c r="FJG54" s="140"/>
      <c r="FJH54" s="140"/>
      <c r="FJI54" s="140"/>
      <c r="FJJ54" s="140"/>
      <c r="FJK54" s="140"/>
      <c r="FJL54" s="140"/>
      <c r="FJM54" s="140"/>
      <c r="FJN54" s="140"/>
      <c r="FJO54" s="140"/>
      <c r="FJP54" s="140"/>
      <c r="FJQ54" s="140"/>
      <c r="FJR54" s="140"/>
      <c r="FJS54" s="140"/>
      <c r="FJT54" s="140"/>
      <c r="FJU54" s="140"/>
      <c r="FJV54" s="140"/>
      <c r="FJW54" s="140"/>
      <c r="FJX54" s="140"/>
      <c r="FJY54" s="140"/>
      <c r="FJZ54" s="140"/>
      <c r="FKA54" s="140"/>
      <c r="FKB54" s="140"/>
      <c r="FKC54" s="140"/>
      <c r="FKD54" s="140"/>
      <c r="FKE54" s="140"/>
      <c r="FKF54" s="140"/>
      <c r="FKG54" s="140"/>
      <c r="FKH54" s="140"/>
      <c r="FKI54" s="140"/>
      <c r="FKJ54" s="140"/>
      <c r="FKK54" s="140"/>
      <c r="FKL54" s="140"/>
      <c r="FKM54" s="140"/>
      <c r="FKN54" s="140"/>
      <c r="FKO54" s="140"/>
      <c r="FKP54" s="140"/>
      <c r="FKQ54" s="140"/>
      <c r="FKR54" s="140"/>
      <c r="FKS54" s="140"/>
      <c r="FKT54" s="140"/>
      <c r="FKU54" s="140"/>
      <c r="FKV54" s="140"/>
      <c r="FKW54" s="140"/>
      <c r="FKX54" s="140"/>
      <c r="FKY54" s="140"/>
      <c r="FKZ54" s="140"/>
      <c r="FLA54" s="140"/>
      <c r="FLB54" s="140"/>
      <c r="FLC54" s="140"/>
      <c r="FLD54" s="140"/>
      <c r="FLE54" s="140"/>
      <c r="FLF54" s="140"/>
      <c r="FLG54" s="140"/>
      <c r="FLH54" s="140"/>
      <c r="FLI54" s="140"/>
      <c r="FLJ54" s="140"/>
      <c r="FLK54" s="140"/>
      <c r="FLL54" s="140"/>
      <c r="FLM54" s="140"/>
      <c r="FLN54" s="140"/>
      <c r="FLO54" s="140"/>
      <c r="FLP54" s="140"/>
      <c r="FLQ54" s="140"/>
      <c r="FLR54" s="140"/>
      <c r="FLS54" s="140"/>
      <c r="FLT54" s="140"/>
      <c r="FLU54" s="140"/>
      <c r="FLV54" s="140"/>
      <c r="FLW54" s="140"/>
      <c r="FLX54" s="140"/>
      <c r="FLY54" s="140"/>
      <c r="FLZ54" s="140"/>
      <c r="FMA54" s="140"/>
      <c r="FMB54" s="140"/>
      <c r="FMC54" s="140"/>
      <c r="FMD54" s="140"/>
      <c r="FME54" s="140"/>
      <c r="FMF54" s="140"/>
      <c r="FMG54" s="140"/>
      <c r="FMH54" s="140"/>
      <c r="FMI54" s="140"/>
      <c r="FMJ54" s="140"/>
      <c r="FMK54" s="140"/>
      <c r="FML54" s="140"/>
      <c r="FMM54" s="140"/>
      <c r="FMN54" s="140"/>
      <c r="FMO54" s="140"/>
      <c r="FMP54" s="140"/>
      <c r="FMQ54" s="140"/>
      <c r="FMR54" s="140"/>
      <c r="FMS54" s="140"/>
      <c r="FMT54" s="140"/>
      <c r="FMU54" s="140"/>
      <c r="FMV54" s="140"/>
      <c r="FMW54" s="140"/>
      <c r="FMX54" s="140"/>
      <c r="FMY54" s="140"/>
      <c r="FMZ54" s="140"/>
      <c r="FNA54" s="140"/>
      <c r="FNB54" s="140"/>
      <c r="FNC54" s="140"/>
      <c r="FND54" s="140"/>
      <c r="FNE54" s="140"/>
      <c r="FNF54" s="140"/>
      <c r="FNG54" s="140"/>
      <c r="FNH54" s="140"/>
      <c r="FNI54" s="140"/>
      <c r="FNJ54" s="140"/>
      <c r="FNK54" s="140"/>
      <c r="FNL54" s="140"/>
      <c r="FNM54" s="140"/>
      <c r="FNN54" s="140"/>
      <c r="FNO54" s="140"/>
      <c r="FNP54" s="140"/>
      <c r="FNQ54" s="140"/>
      <c r="FNR54" s="140"/>
      <c r="FNS54" s="140"/>
      <c r="FNT54" s="140"/>
      <c r="FNU54" s="140"/>
      <c r="FNV54" s="140"/>
      <c r="FNW54" s="140"/>
      <c r="FNX54" s="140"/>
      <c r="FNY54" s="140"/>
      <c r="FNZ54" s="140"/>
      <c r="FOA54" s="140"/>
      <c r="FOB54" s="140"/>
      <c r="FOC54" s="140"/>
      <c r="FOD54" s="140"/>
      <c r="FOE54" s="140"/>
      <c r="FOF54" s="140"/>
      <c r="FOG54" s="140"/>
      <c r="FOH54" s="140"/>
      <c r="FOI54" s="140"/>
      <c r="FOJ54" s="140"/>
      <c r="FOK54" s="140"/>
      <c r="FOL54" s="140"/>
      <c r="FOM54" s="140"/>
      <c r="FON54" s="140"/>
      <c r="FOO54" s="140"/>
      <c r="FOP54" s="140"/>
      <c r="FOQ54" s="140"/>
      <c r="FOR54" s="140"/>
      <c r="FOS54" s="140"/>
      <c r="FOT54" s="140"/>
      <c r="FOU54" s="140"/>
      <c r="FOV54" s="140"/>
      <c r="FOW54" s="140"/>
      <c r="FOX54" s="140"/>
      <c r="FOY54" s="140"/>
      <c r="FOZ54" s="140"/>
      <c r="FPA54" s="140"/>
      <c r="FPB54" s="140"/>
      <c r="FPC54" s="140"/>
      <c r="FPD54" s="140"/>
      <c r="FPE54" s="140"/>
      <c r="FPF54" s="140"/>
      <c r="FPG54" s="140"/>
      <c r="FPH54" s="140"/>
      <c r="FPI54" s="140"/>
      <c r="FPJ54" s="140"/>
      <c r="FPK54" s="140"/>
      <c r="FPL54" s="140"/>
      <c r="FPM54" s="140"/>
      <c r="FPN54" s="140"/>
      <c r="FPO54" s="140"/>
      <c r="FPP54" s="140"/>
      <c r="FPQ54" s="140"/>
      <c r="FPR54" s="140"/>
      <c r="FPS54" s="140"/>
      <c r="FPT54" s="140"/>
      <c r="FPU54" s="140"/>
      <c r="FPV54" s="140"/>
      <c r="FPW54" s="140"/>
      <c r="FPX54" s="140"/>
      <c r="FPY54" s="140"/>
      <c r="FPZ54" s="140"/>
      <c r="FQA54" s="140"/>
      <c r="FQB54" s="140"/>
      <c r="FQC54" s="140"/>
      <c r="FQD54" s="140"/>
      <c r="FQE54" s="140"/>
      <c r="FQF54" s="140"/>
      <c r="FQG54" s="140"/>
      <c r="FQH54" s="140"/>
      <c r="FQI54" s="140"/>
      <c r="FQJ54" s="140"/>
      <c r="FQK54" s="140"/>
      <c r="FQL54" s="140"/>
      <c r="FQM54" s="140"/>
      <c r="FQN54" s="140"/>
      <c r="FQO54" s="140"/>
      <c r="FQP54" s="140"/>
      <c r="FQQ54" s="140"/>
      <c r="FQR54" s="140"/>
      <c r="FQS54" s="140"/>
      <c r="FQT54" s="140"/>
      <c r="FQU54" s="140"/>
      <c r="FQV54" s="140"/>
      <c r="FQW54" s="140"/>
      <c r="FQX54" s="140"/>
      <c r="FQY54" s="140"/>
      <c r="FQZ54" s="140"/>
      <c r="FRA54" s="140"/>
      <c r="FRB54" s="140"/>
      <c r="FRC54" s="140"/>
      <c r="FRD54" s="140"/>
      <c r="FRE54" s="140"/>
      <c r="FRF54" s="140"/>
      <c r="FRG54" s="140"/>
      <c r="FRH54" s="140"/>
      <c r="FRI54" s="140"/>
      <c r="FRJ54" s="140"/>
      <c r="FRK54" s="140"/>
      <c r="FRL54" s="140"/>
      <c r="FRM54" s="140"/>
      <c r="FRN54" s="140"/>
      <c r="FRO54" s="140"/>
      <c r="FRP54" s="140"/>
      <c r="FRQ54" s="140"/>
      <c r="FRR54" s="140"/>
      <c r="FRS54" s="140"/>
      <c r="FRT54" s="140"/>
      <c r="FRU54" s="140"/>
      <c r="FRV54" s="140"/>
      <c r="FRW54" s="140"/>
      <c r="FRX54" s="140"/>
      <c r="FRY54" s="140"/>
      <c r="FRZ54" s="140"/>
      <c r="FSA54" s="140"/>
      <c r="FSB54" s="140"/>
      <c r="FSC54" s="140"/>
      <c r="FSD54" s="140"/>
      <c r="FSE54" s="140"/>
      <c r="FSF54" s="140"/>
      <c r="FSG54" s="140"/>
      <c r="FSH54" s="140"/>
      <c r="FSI54" s="140"/>
      <c r="FSJ54" s="140"/>
      <c r="FSK54" s="140"/>
      <c r="FSL54" s="140"/>
      <c r="FSM54" s="140"/>
      <c r="FSN54" s="140"/>
      <c r="FSO54" s="140"/>
      <c r="FSP54" s="140"/>
      <c r="FSQ54" s="140"/>
      <c r="FSR54" s="140"/>
      <c r="FSS54" s="140"/>
      <c r="FST54" s="140"/>
      <c r="FSU54" s="140"/>
      <c r="FSV54" s="140"/>
      <c r="FSW54" s="140"/>
      <c r="FSX54" s="140"/>
      <c r="FSY54" s="140"/>
      <c r="FSZ54" s="140"/>
      <c r="FTA54" s="140"/>
      <c r="FTB54" s="140"/>
      <c r="FTC54" s="140"/>
      <c r="FTD54" s="140"/>
      <c r="FTE54" s="140"/>
      <c r="FTF54" s="140"/>
      <c r="FTG54" s="140"/>
      <c r="FTH54" s="140"/>
      <c r="FTI54" s="140"/>
      <c r="FTJ54" s="140"/>
      <c r="FTK54" s="140"/>
      <c r="FTL54" s="140"/>
      <c r="FTM54" s="140"/>
      <c r="FTN54" s="140"/>
      <c r="FTO54" s="140"/>
      <c r="FTP54" s="140"/>
      <c r="FTQ54" s="140"/>
      <c r="FTR54" s="140"/>
      <c r="FTS54" s="140"/>
      <c r="FTT54" s="140"/>
      <c r="FTU54" s="140"/>
      <c r="FTV54" s="140"/>
      <c r="FTW54" s="140"/>
      <c r="FTX54" s="140"/>
      <c r="FTY54" s="140"/>
      <c r="FTZ54" s="140"/>
      <c r="FUA54" s="140"/>
      <c r="FUB54" s="140"/>
      <c r="FUC54" s="140"/>
      <c r="FUD54" s="140"/>
      <c r="FUE54" s="140"/>
      <c r="FUF54" s="140"/>
      <c r="FUG54" s="140"/>
      <c r="FUH54" s="140"/>
      <c r="FUI54" s="140"/>
      <c r="FUJ54" s="140"/>
      <c r="FUK54" s="140"/>
      <c r="FUL54" s="140"/>
      <c r="FUM54" s="140"/>
      <c r="FUN54" s="140"/>
      <c r="FUO54" s="140"/>
      <c r="FUP54" s="140"/>
      <c r="FUQ54" s="140"/>
      <c r="FUR54" s="140"/>
      <c r="FUS54" s="140"/>
      <c r="FUT54" s="140"/>
      <c r="FUU54" s="140"/>
      <c r="FUV54" s="140"/>
      <c r="FUW54" s="140"/>
      <c r="FUX54" s="140"/>
      <c r="FUY54" s="140"/>
      <c r="FUZ54" s="140"/>
      <c r="FVA54" s="140"/>
      <c r="FVB54" s="140"/>
      <c r="FVC54" s="140"/>
      <c r="FVD54" s="140"/>
      <c r="FVE54" s="140"/>
      <c r="FVF54" s="140"/>
      <c r="FVG54" s="140"/>
      <c r="FVH54" s="140"/>
      <c r="FVI54" s="140"/>
      <c r="FVJ54" s="140"/>
      <c r="FVK54" s="140"/>
      <c r="FVL54" s="140"/>
      <c r="FVM54" s="140"/>
      <c r="FVN54" s="140"/>
      <c r="FVO54" s="140"/>
      <c r="FVP54" s="140"/>
      <c r="FVQ54" s="140"/>
      <c r="FVR54" s="140"/>
      <c r="FVS54" s="140"/>
      <c r="FVT54" s="140"/>
      <c r="FVU54" s="140"/>
      <c r="FVV54" s="140"/>
      <c r="FVW54" s="140"/>
      <c r="FVX54" s="140"/>
      <c r="FVY54" s="140"/>
      <c r="FVZ54" s="140"/>
      <c r="FWA54" s="140"/>
      <c r="FWB54" s="140"/>
      <c r="FWC54" s="140"/>
      <c r="FWD54" s="140"/>
      <c r="FWE54" s="140"/>
      <c r="FWF54" s="140"/>
      <c r="FWG54" s="140"/>
      <c r="FWH54" s="140"/>
      <c r="FWI54" s="140"/>
      <c r="FWJ54" s="140"/>
      <c r="FWK54" s="140"/>
      <c r="FWL54" s="140"/>
      <c r="FWM54" s="140"/>
      <c r="FWN54" s="140"/>
      <c r="FWO54" s="140"/>
      <c r="FWP54" s="140"/>
      <c r="FWQ54" s="140"/>
      <c r="FWR54" s="140"/>
      <c r="FWS54" s="140"/>
      <c r="FWT54" s="140"/>
      <c r="FWU54" s="140"/>
      <c r="FWV54" s="140"/>
      <c r="FWW54" s="140"/>
      <c r="FWX54" s="140"/>
      <c r="FWY54" s="140"/>
      <c r="FWZ54" s="140"/>
      <c r="FXA54" s="140"/>
      <c r="FXB54" s="140"/>
      <c r="FXC54" s="140"/>
      <c r="FXD54" s="140"/>
      <c r="FXE54" s="140"/>
      <c r="FXF54" s="140"/>
      <c r="FXG54" s="140"/>
      <c r="FXH54" s="140"/>
      <c r="FXI54" s="140"/>
      <c r="FXJ54" s="140"/>
      <c r="FXK54" s="140"/>
      <c r="FXL54" s="140"/>
      <c r="FXM54" s="140"/>
      <c r="FXN54" s="140"/>
      <c r="FXO54" s="140"/>
      <c r="FXP54" s="140"/>
      <c r="FXQ54" s="140"/>
      <c r="FXR54" s="140"/>
      <c r="FXS54" s="140"/>
      <c r="FXT54" s="140"/>
      <c r="FXU54" s="140"/>
      <c r="FXV54" s="140"/>
      <c r="FXW54" s="140"/>
      <c r="FXX54" s="140"/>
      <c r="FXY54" s="140"/>
      <c r="FXZ54" s="140"/>
      <c r="FYA54" s="140"/>
      <c r="FYB54" s="140"/>
      <c r="FYC54" s="140"/>
      <c r="FYD54" s="140"/>
      <c r="FYE54" s="140"/>
      <c r="FYF54" s="140"/>
      <c r="FYG54" s="140"/>
      <c r="FYH54" s="140"/>
      <c r="FYI54" s="140"/>
      <c r="FYJ54" s="140"/>
      <c r="FYK54" s="140"/>
      <c r="FYL54" s="140"/>
      <c r="FYM54" s="140"/>
      <c r="FYN54" s="140"/>
      <c r="FYO54" s="140"/>
      <c r="FYP54" s="140"/>
      <c r="FYQ54" s="140"/>
      <c r="FYR54" s="140"/>
      <c r="FYS54" s="140"/>
      <c r="FYT54" s="140"/>
      <c r="FYU54" s="140"/>
      <c r="FYV54" s="140"/>
      <c r="FYW54" s="140"/>
      <c r="FYX54" s="140"/>
      <c r="FYY54" s="140"/>
      <c r="FYZ54" s="140"/>
      <c r="FZA54" s="140"/>
      <c r="FZB54" s="140"/>
      <c r="FZC54" s="140"/>
      <c r="FZD54" s="140"/>
      <c r="FZE54" s="140"/>
      <c r="FZF54" s="140"/>
      <c r="FZG54" s="140"/>
      <c r="FZH54" s="140"/>
      <c r="FZI54" s="140"/>
      <c r="FZJ54" s="140"/>
      <c r="FZK54" s="140"/>
      <c r="FZL54" s="140"/>
      <c r="FZM54" s="140"/>
      <c r="FZN54" s="140"/>
      <c r="FZO54" s="140"/>
      <c r="FZP54" s="140"/>
      <c r="FZQ54" s="140"/>
      <c r="FZR54" s="140"/>
      <c r="FZS54" s="140"/>
      <c r="FZT54" s="140"/>
      <c r="FZU54" s="140"/>
      <c r="FZV54" s="140"/>
      <c r="FZW54" s="140"/>
      <c r="FZX54" s="140"/>
      <c r="FZY54" s="140"/>
      <c r="FZZ54" s="140"/>
      <c r="GAA54" s="140"/>
      <c r="GAB54" s="140"/>
      <c r="GAC54" s="140"/>
      <c r="GAD54" s="140"/>
      <c r="GAE54" s="140"/>
      <c r="GAF54" s="140"/>
      <c r="GAG54" s="140"/>
      <c r="GAH54" s="140"/>
      <c r="GAI54" s="140"/>
      <c r="GAJ54" s="140"/>
      <c r="GAK54" s="140"/>
      <c r="GAL54" s="140"/>
      <c r="GAM54" s="140"/>
      <c r="GAN54" s="140"/>
      <c r="GAO54" s="140"/>
      <c r="GAP54" s="140"/>
      <c r="GAQ54" s="140"/>
      <c r="GAR54" s="140"/>
      <c r="GAS54" s="140"/>
      <c r="GAT54" s="140"/>
      <c r="GAU54" s="140"/>
      <c r="GAV54" s="140"/>
      <c r="GAW54" s="140"/>
      <c r="GAX54" s="140"/>
      <c r="GAY54" s="140"/>
      <c r="GAZ54" s="140"/>
      <c r="GBA54" s="140"/>
      <c r="GBB54" s="140"/>
      <c r="GBC54" s="140"/>
      <c r="GBD54" s="140"/>
      <c r="GBE54" s="140"/>
      <c r="GBF54" s="140"/>
      <c r="GBG54" s="140"/>
      <c r="GBH54" s="140"/>
      <c r="GBI54" s="140"/>
      <c r="GBJ54" s="140"/>
      <c r="GBK54" s="140"/>
      <c r="GBL54" s="140"/>
      <c r="GBM54" s="140"/>
      <c r="GBN54" s="140"/>
      <c r="GBO54" s="140"/>
      <c r="GBP54" s="140"/>
      <c r="GBQ54" s="140"/>
      <c r="GBR54" s="140"/>
      <c r="GBS54" s="140"/>
      <c r="GBT54" s="140"/>
      <c r="GBU54" s="140"/>
      <c r="GBV54" s="140"/>
      <c r="GBW54" s="140"/>
      <c r="GBX54" s="140"/>
      <c r="GBY54" s="140"/>
      <c r="GBZ54" s="140"/>
      <c r="GCA54" s="140"/>
      <c r="GCB54" s="140"/>
      <c r="GCC54" s="140"/>
      <c r="GCD54" s="140"/>
      <c r="GCE54" s="140"/>
      <c r="GCF54" s="140"/>
      <c r="GCG54" s="140"/>
      <c r="GCH54" s="140"/>
      <c r="GCI54" s="140"/>
      <c r="GCJ54" s="140"/>
      <c r="GCK54" s="140"/>
      <c r="GCL54" s="140"/>
      <c r="GCM54" s="140"/>
      <c r="GCN54" s="140"/>
      <c r="GCO54" s="140"/>
      <c r="GCP54" s="140"/>
      <c r="GCQ54" s="140"/>
      <c r="GCR54" s="140"/>
      <c r="GCS54" s="140"/>
      <c r="GCT54" s="140"/>
      <c r="GCU54" s="140"/>
      <c r="GCV54" s="140"/>
      <c r="GCW54" s="140"/>
      <c r="GCX54" s="140"/>
      <c r="GCY54" s="140"/>
      <c r="GCZ54" s="140"/>
      <c r="GDA54" s="140"/>
      <c r="GDB54" s="140"/>
      <c r="GDC54" s="140"/>
      <c r="GDD54" s="140"/>
      <c r="GDE54" s="140"/>
      <c r="GDF54" s="140"/>
      <c r="GDG54" s="140"/>
      <c r="GDH54" s="140"/>
      <c r="GDI54" s="140"/>
      <c r="GDJ54" s="140"/>
      <c r="GDK54" s="140"/>
      <c r="GDL54" s="140"/>
      <c r="GDM54" s="140"/>
      <c r="GDN54" s="140"/>
      <c r="GDO54" s="140"/>
      <c r="GDP54" s="140"/>
      <c r="GDQ54" s="140"/>
      <c r="GDR54" s="140"/>
      <c r="GDS54" s="140"/>
      <c r="GDT54" s="140"/>
      <c r="GDU54" s="140"/>
      <c r="GDV54" s="140"/>
      <c r="GDW54" s="140"/>
      <c r="GDX54" s="140"/>
      <c r="GDY54" s="140"/>
      <c r="GDZ54" s="140"/>
      <c r="GEA54" s="140"/>
      <c r="GEB54" s="140"/>
      <c r="GEC54" s="140"/>
      <c r="GED54" s="140"/>
      <c r="GEE54" s="140"/>
      <c r="GEF54" s="140"/>
      <c r="GEG54" s="140"/>
      <c r="GEH54" s="140"/>
      <c r="GEI54" s="140"/>
      <c r="GEJ54" s="140"/>
      <c r="GEK54" s="140"/>
      <c r="GEL54" s="140"/>
      <c r="GEM54" s="140"/>
      <c r="GEN54" s="140"/>
      <c r="GEO54" s="140"/>
      <c r="GEP54" s="140"/>
      <c r="GEQ54" s="140"/>
      <c r="GER54" s="140"/>
      <c r="GES54" s="140"/>
      <c r="GET54" s="140"/>
      <c r="GEU54" s="140"/>
      <c r="GEV54" s="140"/>
      <c r="GEW54" s="140"/>
      <c r="GEX54" s="140"/>
      <c r="GEY54" s="140"/>
      <c r="GEZ54" s="140"/>
      <c r="GFA54" s="140"/>
      <c r="GFB54" s="140"/>
      <c r="GFC54" s="140"/>
      <c r="GFD54" s="140"/>
      <c r="GFE54" s="140"/>
      <c r="GFF54" s="140"/>
      <c r="GFG54" s="140"/>
      <c r="GFH54" s="140"/>
      <c r="GFI54" s="140"/>
      <c r="GFJ54" s="140"/>
      <c r="GFK54" s="140"/>
      <c r="GFL54" s="140"/>
      <c r="GFM54" s="140"/>
      <c r="GFN54" s="140"/>
      <c r="GFO54" s="140"/>
      <c r="GFP54" s="140"/>
      <c r="GFQ54" s="140"/>
      <c r="GFR54" s="140"/>
      <c r="GFS54" s="140"/>
      <c r="GFT54" s="140"/>
      <c r="GFU54" s="140"/>
      <c r="GFV54" s="140"/>
      <c r="GFW54" s="140"/>
      <c r="GFX54" s="140"/>
      <c r="GFY54" s="140"/>
      <c r="GFZ54" s="140"/>
      <c r="GGA54" s="140"/>
      <c r="GGB54" s="140"/>
      <c r="GGC54" s="140"/>
      <c r="GGD54" s="140"/>
      <c r="GGE54" s="140"/>
      <c r="GGF54" s="140"/>
      <c r="GGG54" s="140"/>
      <c r="GGH54" s="140"/>
      <c r="GGI54" s="140"/>
      <c r="GGJ54" s="140"/>
      <c r="GGK54" s="140"/>
      <c r="GGL54" s="140"/>
      <c r="GGM54" s="140"/>
      <c r="GGN54" s="140"/>
      <c r="GGO54" s="140"/>
      <c r="GGP54" s="140"/>
      <c r="GGQ54" s="140"/>
      <c r="GGR54" s="140"/>
      <c r="GGS54" s="140"/>
      <c r="GGT54" s="140"/>
      <c r="GGU54" s="140"/>
      <c r="GGV54" s="140"/>
      <c r="GGW54" s="140"/>
      <c r="GGX54" s="140"/>
      <c r="GGY54" s="140"/>
      <c r="GGZ54" s="140"/>
      <c r="GHA54" s="140"/>
      <c r="GHB54" s="140"/>
      <c r="GHC54" s="140"/>
      <c r="GHD54" s="140"/>
      <c r="GHE54" s="140"/>
      <c r="GHF54" s="140"/>
      <c r="GHG54" s="140"/>
      <c r="GHH54" s="140"/>
      <c r="GHI54" s="140"/>
      <c r="GHJ54" s="140"/>
      <c r="GHK54" s="140"/>
      <c r="GHL54" s="140"/>
      <c r="GHM54" s="140"/>
      <c r="GHN54" s="140"/>
      <c r="GHO54" s="140"/>
      <c r="GHP54" s="140"/>
      <c r="GHQ54" s="140"/>
      <c r="GHR54" s="140"/>
      <c r="GHS54" s="140"/>
      <c r="GHT54" s="140"/>
      <c r="GHU54" s="140"/>
      <c r="GHV54" s="140"/>
      <c r="GHW54" s="140"/>
      <c r="GHX54" s="140"/>
      <c r="GHY54" s="140"/>
      <c r="GHZ54" s="140"/>
      <c r="GIA54" s="140"/>
      <c r="GIB54" s="140"/>
      <c r="GIC54" s="140"/>
      <c r="GID54" s="140"/>
      <c r="GIE54" s="140"/>
      <c r="GIF54" s="140"/>
      <c r="GIG54" s="140"/>
      <c r="GIH54" s="140"/>
      <c r="GII54" s="140"/>
      <c r="GIJ54" s="140"/>
      <c r="GIK54" s="140"/>
      <c r="GIL54" s="140"/>
      <c r="GIM54" s="140"/>
      <c r="GIN54" s="140"/>
      <c r="GIO54" s="140"/>
      <c r="GIP54" s="140"/>
      <c r="GIQ54" s="140"/>
      <c r="GIR54" s="140"/>
      <c r="GIS54" s="140"/>
      <c r="GIT54" s="140"/>
      <c r="GIU54" s="140"/>
      <c r="GIV54" s="140"/>
      <c r="GIW54" s="140"/>
      <c r="GIX54" s="140"/>
      <c r="GIY54" s="140"/>
      <c r="GIZ54" s="140"/>
      <c r="GJA54" s="140"/>
      <c r="GJB54" s="140"/>
      <c r="GJC54" s="140"/>
      <c r="GJD54" s="140"/>
      <c r="GJE54" s="140"/>
      <c r="GJF54" s="140"/>
      <c r="GJG54" s="140"/>
      <c r="GJH54" s="140"/>
      <c r="GJI54" s="140"/>
      <c r="GJJ54" s="140"/>
      <c r="GJK54" s="140"/>
      <c r="GJL54" s="140"/>
      <c r="GJM54" s="140"/>
      <c r="GJN54" s="140"/>
      <c r="GJO54" s="140"/>
      <c r="GJP54" s="140"/>
      <c r="GJQ54" s="140"/>
      <c r="GJR54" s="140"/>
      <c r="GJS54" s="140"/>
      <c r="GJT54" s="140"/>
      <c r="GJU54" s="140"/>
      <c r="GJV54" s="140"/>
      <c r="GJW54" s="140"/>
      <c r="GJX54" s="140"/>
      <c r="GJY54" s="140"/>
      <c r="GJZ54" s="140"/>
      <c r="GKA54" s="140"/>
      <c r="GKB54" s="140"/>
      <c r="GKC54" s="140"/>
      <c r="GKD54" s="140"/>
      <c r="GKE54" s="140"/>
      <c r="GKF54" s="140"/>
      <c r="GKG54" s="140"/>
      <c r="GKH54" s="140"/>
      <c r="GKI54" s="140"/>
      <c r="GKJ54" s="140"/>
      <c r="GKK54" s="140"/>
      <c r="GKL54" s="140"/>
      <c r="GKM54" s="140"/>
      <c r="GKN54" s="140"/>
      <c r="GKO54" s="140"/>
      <c r="GKP54" s="140"/>
      <c r="GKQ54" s="140"/>
      <c r="GKR54" s="140"/>
      <c r="GKS54" s="140"/>
      <c r="GKT54" s="140"/>
      <c r="GKU54" s="140"/>
      <c r="GKV54" s="140"/>
      <c r="GKW54" s="140"/>
      <c r="GKX54" s="140"/>
      <c r="GKY54" s="140"/>
      <c r="GKZ54" s="140"/>
      <c r="GLA54" s="140"/>
      <c r="GLB54" s="140"/>
      <c r="GLC54" s="140"/>
      <c r="GLD54" s="140"/>
      <c r="GLE54" s="140"/>
      <c r="GLF54" s="140"/>
      <c r="GLG54" s="140"/>
      <c r="GLH54" s="140"/>
      <c r="GLI54" s="140"/>
      <c r="GLJ54" s="140"/>
      <c r="GLK54" s="140"/>
      <c r="GLL54" s="140"/>
      <c r="GLM54" s="140"/>
      <c r="GLN54" s="140"/>
      <c r="GLO54" s="140"/>
      <c r="GLP54" s="140"/>
      <c r="GLQ54" s="140"/>
      <c r="GLR54" s="140"/>
      <c r="GLS54" s="140"/>
      <c r="GLT54" s="140"/>
      <c r="GLU54" s="140"/>
      <c r="GLV54" s="140"/>
      <c r="GLW54" s="140"/>
      <c r="GLX54" s="140"/>
      <c r="GLY54" s="140"/>
      <c r="GLZ54" s="140"/>
      <c r="GMA54" s="140"/>
      <c r="GMB54" s="140"/>
      <c r="GMC54" s="140"/>
      <c r="GMD54" s="140"/>
      <c r="GME54" s="140"/>
      <c r="GMF54" s="140"/>
      <c r="GMG54" s="140"/>
      <c r="GMH54" s="140"/>
      <c r="GMI54" s="140"/>
      <c r="GMJ54" s="140"/>
      <c r="GMK54" s="140"/>
      <c r="GML54" s="140"/>
      <c r="GMM54" s="140"/>
      <c r="GMN54" s="140"/>
      <c r="GMO54" s="140"/>
      <c r="GMP54" s="140"/>
      <c r="GMQ54" s="140"/>
      <c r="GMR54" s="140"/>
      <c r="GMS54" s="140"/>
      <c r="GMT54" s="140"/>
      <c r="GMU54" s="140"/>
      <c r="GMV54" s="140"/>
      <c r="GMW54" s="140"/>
      <c r="GMX54" s="140"/>
      <c r="GMY54" s="140"/>
      <c r="GMZ54" s="140"/>
      <c r="GNA54" s="140"/>
      <c r="GNB54" s="140"/>
      <c r="GNC54" s="140"/>
      <c r="GND54" s="140"/>
      <c r="GNE54" s="140"/>
      <c r="GNF54" s="140"/>
      <c r="GNG54" s="140"/>
      <c r="GNH54" s="140"/>
      <c r="GNI54" s="140"/>
      <c r="GNJ54" s="140"/>
      <c r="GNK54" s="140"/>
      <c r="GNL54" s="140"/>
      <c r="GNM54" s="140"/>
      <c r="GNN54" s="140"/>
      <c r="GNO54" s="140"/>
      <c r="GNP54" s="140"/>
      <c r="GNQ54" s="140"/>
      <c r="GNR54" s="140"/>
      <c r="GNS54" s="140"/>
      <c r="GNT54" s="140"/>
      <c r="GNU54" s="140"/>
      <c r="GNV54" s="140"/>
      <c r="GNW54" s="140"/>
      <c r="GNX54" s="140"/>
      <c r="GNY54" s="140"/>
      <c r="GNZ54" s="140"/>
      <c r="GOA54" s="140"/>
      <c r="GOB54" s="140"/>
      <c r="GOC54" s="140"/>
      <c r="GOD54" s="140"/>
      <c r="GOE54" s="140"/>
      <c r="GOF54" s="140"/>
      <c r="GOG54" s="140"/>
      <c r="GOH54" s="140"/>
      <c r="GOI54" s="140"/>
      <c r="GOJ54" s="140"/>
      <c r="GOK54" s="140"/>
      <c r="GOL54" s="140"/>
      <c r="GOM54" s="140"/>
      <c r="GON54" s="140"/>
      <c r="GOO54" s="140"/>
      <c r="GOP54" s="140"/>
      <c r="GOQ54" s="140"/>
      <c r="GOR54" s="140"/>
      <c r="GOS54" s="140"/>
      <c r="GOT54" s="140"/>
      <c r="GOU54" s="140"/>
      <c r="GOV54" s="140"/>
      <c r="GOW54" s="140"/>
      <c r="GOX54" s="140"/>
      <c r="GOY54" s="140"/>
      <c r="GOZ54" s="140"/>
      <c r="GPA54" s="140"/>
      <c r="GPB54" s="140"/>
      <c r="GPC54" s="140"/>
      <c r="GPD54" s="140"/>
      <c r="GPE54" s="140"/>
      <c r="GPF54" s="140"/>
      <c r="GPG54" s="140"/>
      <c r="GPH54" s="140"/>
      <c r="GPI54" s="140"/>
      <c r="GPJ54" s="140"/>
      <c r="GPK54" s="140"/>
      <c r="GPL54" s="140"/>
      <c r="GPM54" s="140"/>
      <c r="GPN54" s="140"/>
      <c r="GPO54" s="140"/>
      <c r="GPP54" s="140"/>
      <c r="GPQ54" s="140"/>
      <c r="GPR54" s="140"/>
      <c r="GPS54" s="140"/>
      <c r="GPT54" s="140"/>
      <c r="GPU54" s="140"/>
      <c r="GPV54" s="140"/>
      <c r="GPW54" s="140"/>
      <c r="GPX54" s="140"/>
      <c r="GPY54" s="140"/>
      <c r="GPZ54" s="140"/>
      <c r="GQA54" s="140"/>
      <c r="GQB54" s="140"/>
      <c r="GQC54" s="140"/>
      <c r="GQD54" s="140"/>
      <c r="GQE54" s="140"/>
      <c r="GQF54" s="140"/>
      <c r="GQG54" s="140"/>
      <c r="GQH54" s="140"/>
      <c r="GQI54" s="140"/>
      <c r="GQJ54" s="140"/>
      <c r="GQK54" s="140"/>
      <c r="GQL54" s="140"/>
      <c r="GQM54" s="140"/>
      <c r="GQN54" s="140"/>
      <c r="GQO54" s="140"/>
      <c r="GQP54" s="140"/>
      <c r="GQQ54" s="140"/>
      <c r="GQR54" s="140"/>
      <c r="GQS54" s="140"/>
      <c r="GQT54" s="140"/>
      <c r="GQU54" s="140"/>
      <c r="GQV54" s="140"/>
      <c r="GQW54" s="140"/>
      <c r="GQX54" s="140"/>
      <c r="GQY54" s="140"/>
      <c r="GQZ54" s="140"/>
      <c r="GRA54" s="140"/>
      <c r="GRB54" s="140"/>
      <c r="GRC54" s="140"/>
      <c r="GRD54" s="140"/>
      <c r="GRE54" s="140"/>
      <c r="GRF54" s="140"/>
      <c r="GRG54" s="140"/>
      <c r="GRH54" s="140"/>
      <c r="GRI54" s="140"/>
      <c r="GRJ54" s="140"/>
      <c r="GRK54" s="140"/>
      <c r="GRL54" s="140"/>
      <c r="GRM54" s="140"/>
      <c r="GRN54" s="140"/>
      <c r="GRO54" s="140"/>
      <c r="GRP54" s="140"/>
      <c r="GRQ54" s="140"/>
      <c r="GRR54" s="140"/>
      <c r="GRS54" s="140"/>
      <c r="GRT54" s="140"/>
      <c r="GRU54" s="140"/>
      <c r="GRV54" s="140"/>
      <c r="GRW54" s="140"/>
      <c r="GRX54" s="140"/>
      <c r="GRY54" s="140"/>
      <c r="GRZ54" s="140"/>
      <c r="GSA54" s="140"/>
      <c r="GSB54" s="140"/>
      <c r="GSC54" s="140"/>
      <c r="GSD54" s="140"/>
      <c r="GSE54" s="140"/>
      <c r="GSF54" s="140"/>
      <c r="GSG54" s="140"/>
      <c r="GSH54" s="140"/>
      <c r="GSI54" s="140"/>
      <c r="GSJ54" s="140"/>
      <c r="GSK54" s="140"/>
      <c r="GSL54" s="140"/>
      <c r="GSM54" s="140"/>
      <c r="GSN54" s="140"/>
      <c r="GSO54" s="140"/>
      <c r="GSP54" s="140"/>
      <c r="GSQ54" s="140"/>
      <c r="GSR54" s="140"/>
      <c r="GSS54" s="140"/>
      <c r="GST54" s="140"/>
      <c r="GSU54" s="140"/>
      <c r="GSV54" s="140"/>
      <c r="GSW54" s="140"/>
      <c r="GSX54" s="140"/>
      <c r="GSY54" s="140"/>
      <c r="GSZ54" s="140"/>
      <c r="GTA54" s="140"/>
      <c r="GTB54" s="140"/>
      <c r="GTC54" s="140"/>
      <c r="GTD54" s="140"/>
      <c r="GTE54" s="140"/>
      <c r="GTF54" s="140"/>
      <c r="GTG54" s="140"/>
      <c r="GTH54" s="140"/>
      <c r="GTI54" s="140"/>
      <c r="GTJ54" s="140"/>
      <c r="GTK54" s="140"/>
      <c r="GTL54" s="140"/>
      <c r="GTM54" s="140"/>
      <c r="GTN54" s="140"/>
      <c r="GTO54" s="140"/>
      <c r="GTP54" s="140"/>
      <c r="GTQ54" s="140"/>
      <c r="GTR54" s="140"/>
      <c r="GTS54" s="140"/>
      <c r="GTT54" s="140"/>
      <c r="GTU54" s="140"/>
      <c r="GTV54" s="140"/>
      <c r="GTW54" s="140"/>
      <c r="GTX54" s="140"/>
      <c r="GTY54" s="140"/>
      <c r="GTZ54" s="140"/>
      <c r="GUA54" s="140"/>
      <c r="GUB54" s="140"/>
      <c r="GUC54" s="140"/>
      <c r="GUD54" s="140"/>
      <c r="GUE54" s="140"/>
      <c r="GUF54" s="140"/>
      <c r="GUG54" s="140"/>
      <c r="GUH54" s="140"/>
      <c r="GUI54" s="140"/>
      <c r="GUJ54" s="140"/>
      <c r="GUK54" s="140"/>
      <c r="GUL54" s="140"/>
      <c r="GUM54" s="140"/>
      <c r="GUN54" s="140"/>
      <c r="GUO54" s="140"/>
      <c r="GUP54" s="140"/>
      <c r="GUQ54" s="140"/>
      <c r="GUR54" s="140"/>
      <c r="GUS54" s="140"/>
      <c r="GUT54" s="140"/>
      <c r="GUU54" s="140"/>
      <c r="GUV54" s="140"/>
      <c r="GUW54" s="140"/>
      <c r="GUX54" s="140"/>
      <c r="GUY54" s="140"/>
      <c r="GUZ54" s="140"/>
      <c r="GVA54" s="140"/>
      <c r="GVB54" s="140"/>
      <c r="GVC54" s="140"/>
      <c r="GVD54" s="140"/>
      <c r="GVE54" s="140"/>
      <c r="GVF54" s="140"/>
      <c r="GVG54" s="140"/>
      <c r="GVH54" s="140"/>
      <c r="GVI54" s="140"/>
      <c r="GVJ54" s="140"/>
      <c r="GVK54" s="140"/>
      <c r="GVL54" s="140"/>
      <c r="GVM54" s="140"/>
      <c r="GVN54" s="140"/>
      <c r="GVO54" s="140"/>
      <c r="GVP54" s="140"/>
      <c r="GVQ54" s="140"/>
      <c r="GVR54" s="140"/>
      <c r="GVS54" s="140"/>
      <c r="GVT54" s="140"/>
      <c r="GVU54" s="140"/>
      <c r="GVV54" s="140"/>
      <c r="GVW54" s="140"/>
      <c r="GVX54" s="140"/>
      <c r="GVY54" s="140"/>
      <c r="GVZ54" s="140"/>
      <c r="GWA54" s="140"/>
      <c r="GWB54" s="140"/>
      <c r="GWC54" s="140"/>
      <c r="GWD54" s="140"/>
      <c r="GWE54" s="140"/>
      <c r="GWF54" s="140"/>
      <c r="GWG54" s="140"/>
      <c r="GWH54" s="140"/>
      <c r="GWI54" s="140"/>
      <c r="GWJ54" s="140"/>
      <c r="GWK54" s="140"/>
      <c r="GWL54" s="140"/>
      <c r="GWM54" s="140"/>
      <c r="GWN54" s="140"/>
      <c r="GWO54" s="140"/>
      <c r="GWP54" s="140"/>
      <c r="GWQ54" s="140"/>
      <c r="GWR54" s="140"/>
      <c r="GWS54" s="140"/>
      <c r="GWT54" s="140"/>
      <c r="GWU54" s="140"/>
      <c r="GWV54" s="140"/>
      <c r="GWW54" s="140"/>
      <c r="GWX54" s="140"/>
      <c r="GWY54" s="140"/>
      <c r="GWZ54" s="140"/>
      <c r="GXA54" s="140"/>
      <c r="GXB54" s="140"/>
      <c r="GXC54" s="140"/>
      <c r="GXD54" s="140"/>
      <c r="GXE54" s="140"/>
      <c r="GXF54" s="140"/>
      <c r="GXG54" s="140"/>
      <c r="GXH54" s="140"/>
      <c r="GXI54" s="140"/>
      <c r="GXJ54" s="140"/>
      <c r="GXK54" s="140"/>
      <c r="GXL54" s="140"/>
      <c r="GXM54" s="140"/>
      <c r="GXN54" s="140"/>
      <c r="GXO54" s="140"/>
      <c r="GXP54" s="140"/>
      <c r="GXQ54" s="140"/>
      <c r="GXR54" s="140"/>
      <c r="GXS54" s="140"/>
      <c r="GXT54" s="140"/>
      <c r="GXU54" s="140"/>
      <c r="GXV54" s="140"/>
      <c r="GXW54" s="140"/>
      <c r="GXX54" s="140"/>
      <c r="GXY54" s="140"/>
      <c r="GXZ54" s="140"/>
      <c r="GYA54" s="140"/>
      <c r="GYB54" s="140"/>
      <c r="GYC54" s="140"/>
      <c r="GYD54" s="140"/>
      <c r="GYE54" s="140"/>
      <c r="GYF54" s="140"/>
      <c r="GYG54" s="140"/>
      <c r="GYH54" s="140"/>
      <c r="GYI54" s="140"/>
      <c r="GYJ54" s="140"/>
      <c r="GYK54" s="140"/>
      <c r="GYL54" s="140"/>
      <c r="GYM54" s="140"/>
      <c r="GYN54" s="140"/>
      <c r="GYO54" s="140"/>
      <c r="GYP54" s="140"/>
      <c r="GYQ54" s="140"/>
      <c r="GYR54" s="140"/>
      <c r="GYS54" s="140"/>
      <c r="GYT54" s="140"/>
      <c r="GYU54" s="140"/>
      <c r="GYV54" s="140"/>
      <c r="GYW54" s="140"/>
      <c r="GYX54" s="140"/>
      <c r="GYY54" s="140"/>
      <c r="GYZ54" s="140"/>
      <c r="GZA54" s="140"/>
      <c r="GZB54" s="140"/>
      <c r="GZC54" s="140"/>
      <c r="GZD54" s="140"/>
      <c r="GZE54" s="140"/>
      <c r="GZF54" s="140"/>
      <c r="GZG54" s="140"/>
      <c r="GZH54" s="140"/>
      <c r="GZI54" s="140"/>
      <c r="GZJ54" s="140"/>
      <c r="GZK54" s="140"/>
      <c r="GZL54" s="140"/>
      <c r="GZM54" s="140"/>
      <c r="GZN54" s="140"/>
      <c r="GZO54" s="140"/>
      <c r="GZP54" s="140"/>
      <c r="GZQ54" s="140"/>
      <c r="GZR54" s="140"/>
      <c r="GZS54" s="140"/>
      <c r="GZT54" s="140"/>
      <c r="GZU54" s="140"/>
      <c r="GZV54" s="140"/>
      <c r="GZW54" s="140"/>
      <c r="GZX54" s="140"/>
      <c r="GZY54" s="140"/>
      <c r="GZZ54" s="140"/>
      <c r="HAA54" s="140"/>
      <c r="HAB54" s="140"/>
      <c r="HAC54" s="140"/>
      <c r="HAD54" s="140"/>
      <c r="HAE54" s="140"/>
      <c r="HAF54" s="140"/>
      <c r="HAG54" s="140"/>
      <c r="HAH54" s="140"/>
      <c r="HAI54" s="140"/>
      <c r="HAJ54" s="140"/>
      <c r="HAK54" s="140"/>
      <c r="HAL54" s="140"/>
      <c r="HAM54" s="140"/>
      <c r="HAN54" s="140"/>
      <c r="HAO54" s="140"/>
      <c r="HAP54" s="140"/>
      <c r="HAQ54" s="140"/>
      <c r="HAR54" s="140"/>
      <c r="HAS54" s="140"/>
      <c r="HAT54" s="140"/>
      <c r="HAU54" s="140"/>
      <c r="HAV54" s="140"/>
      <c r="HAW54" s="140"/>
      <c r="HAX54" s="140"/>
      <c r="HAY54" s="140"/>
      <c r="HAZ54" s="140"/>
      <c r="HBA54" s="140"/>
      <c r="HBB54" s="140"/>
      <c r="HBC54" s="140"/>
      <c r="HBD54" s="140"/>
      <c r="HBE54" s="140"/>
      <c r="HBF54" s="140"/>
      <c r="HBG54" s="140"/>
      <c r="HBH54" s="140"/>
      <c r="HBI54" s="140"/>
      <c r="HBJ54" s="140"/>
      <c r="HBK54" s="140"/>
      <c r="HBL54" s="140"/>
      <c r="HBM54" s="140"/>
      <c r="HBN54" s="140"/>
      <c r="HBO54" s="140"/>
      <c r="HBP54" s="140"/>
      <c r="HBQ54" s="140"/>
      <c r="HBR54" s="140"/>
      <c r="HBS54" s="140"/>
      <c r="HBT54" s="140"/>
      <c r="HBU54" s="140"/>
      <c r="HBV54" s="140"/>
      <c r="HBW54" s="140"/>
      <c r="HBX54" s="140"/>
      <c r="HBY54" s="140"/>
      <c r="HBZ54" s="140"/>
      <c r="HCA54" s="140"/>
      <c r="HCB54" s="140"/>
      <c r="HCC54" s="140"/>
      <c r="HCD54" s="140"/>
      <c r="HCE54" s="140"/>
      <c r="HCF54" s="140"/>
      <c r="HCG54" s="140"/>
      <c r="HCH54" s="140"/>
      <c r="HCI54" s="140"/>
      <c r="HCJ54" s="140"/>
      <c r="HCK54" s="140"/>
      <c r="HCL54" s="140"/>
      <c r="HCM54" s="140"/>
      <c r="HCN54" s="140"/>
      <c r="HCO54" s="140"/>
      <c r="HCP54" s="140"/>
      <c r="HCQ54" s="140"/>
      <c r="HCR54" s="140"/>
      <c r="HCS54" s="140"/>
      <c r="HCT54" s="140"/>
      <c r="HCU54" s="140"/>
      <c r="HCV54" s="140"/>
      <c r="HCW54" s="140"/>
      <c r="HCX54" s="140"/>
      <c r="HCY54" s="140"/>
      <c r="HCZ54" s="140"/>
      <c r="HDA54" s="140"/>
      <c r="HDB54" s="140"/>
      <c r="HDC54" s="140"/>
      <c r="HDD54" s="140"/>
      <c r="HDE54" s="140"/>
      <c r="HDF54" s="140"/>
      <c r="HDG54" s="140"/>
      <c r="HDH54" s="140"/>
      <c r="HDI54" s="140"/>
      <c r="HDJ54" s="140"/>
      <c r="HDK54" s="140"/>
      <c r="HDL54" s="140"/>
      <c r="HDM54" s="140"/>
      <c r="HDN54" s="140"/>
      <c r="HDO54" s="140"/>
      <c r="HDP54" s="140"/>
      <c r="HDQ54" s="140"/>
      <c r="HDR54" s="140"/>
      <c r="HDS54" s="140"/>
      <c r="HDT54" s="140"/>
      <c r="HDU54" s="140"/>
      <c r="HDV54" s="140"/>
      <c r="HDW54" s="140"/>
      <c r="HDX54" s="140"/>
      <c r="HDY54" s="140"/>
      <c r="HDZ54" s="140"/>
      <c r="HEA54" s="140"/>
      <c r="HEB54" s="140"/>
      <c r="HEC54" s="140"/>
      <c r="HED54" s="140"/>
      <c r="HEE54" s="140"/>
      <c r="HEF54" s="140"/>
      <c r="HEG54" s="140"/>
      <c r="HEH54" s="140"/>
      <c r="HEI54" s="140"/>
      <c r="HEJ54" s="140"/>
      <c r="HEK54" s="140"/>
      <c r="HEL54" s="140"/>
      <c r="HEM54" s="140"/>
      <c r="HEN54" s="140"/>
      <c r="HEO54" s="140"/>
      <c r="HEP54" s="140"/>
      <c r="HEQ54" s="140"/>
      <c r="HER54" s="140"/>
      <c r="HES54" s="140"/>
      <c r="HET54" s="140"/>
      <c r="HEU54" s="140"/>
      <c r="HEV54" s="140"/>
      <c r="HEW54" s="140"/>
      <c r="HEX54" s="140"/>
      <c r="HEY54" s="140"/>
      <c r="HEZ54" s="140"/>
      <c r="HFA54" s="140"/>
      <c r="HFB54" s="140"/>
      <c r="HFC54" s="140"/>
      <c r="HFD54" s="140"/>
      <c r="HFE54" s="140"/>
      <c r="HFF54" s="140"/>
      <c r="HFG54" s="140"/>
      <c r="HFH54" s="140"/>
      <c r="HFI54" s="140"/>
      <c r="HFJ54" s="140"/>
      <c r="HFK54" s="140"/>
      <c r="HFL54" s="140"/>
      <c r="HFM54" s="140"/>
      <c r="HFN54" s="140"/>
      <c r="HFO54" s="140"/>
      <c r="HFP54" s="140"/>
      <c r="HFQ54" s="140"/>
      <c r="HFR54" s="140"/>
      <c r="HFS54" s="140"/>
      <c r="HFT54" s="140"/>
      <c r="HFU54" s="140"/>
      <c r="HFV54" s="140"/>
      <c r="HFW54" s="140"/>
      <c r="HFX54" s="140"/>
      <c r="HFY54" s="140"/>
      <c r="HFZ54" s="140"/>
      <c r="HGA54" s="140"/>
      <c r="HGB54" s="140"/>
      <c r="HGC54" s="140"/>
      <c r="HGD54" s="140"/>
      <c r="HGE54" s="140"/>
      <c r="HGF54" s="140"/>
      <c r="HGG54" s="140"/>
      <c r="HGH54" s="140"/>
      <c r="HGI54" s="140"/>
      <c r="HGJ54" s="140"/>
      <c r="HGK54" s="140"/>
      <c r="HGL54" s="140"/>
      <c r="HGM54" s="140"/>
      <c r="HGN54" s="140"/>
      <c r="HGO54" s="140"/>
      <c r="HGP54" s="140"/>
      <c r="HGQ54" s="140"/>
      <c r="HGR54" s="140"/>
      <c r="HGS54" s="140"/>
      <c r="HGT54" s="140"/>
      <c r="HGU54" s="140"/>
      <c r="HGV54" s="140"/>
      <c r="HGW54" s="140"/>
      <c r="HGX54" s="140"/>
      <c r="HGY54" s="140"/>
      <c r="HGZ54" s="140"/>
      <c r="HHA54" s="140"/>
      <c r="HHB54" s="140"/>
      <c r="HHC54" s="140"/>
      <c r="HHD54" s="140"/>
      <c r="HHE54" s="140"/>
      <c r="HHF54" s="140"/>
      <c r="HHG54" s="140"/>
      <c r="HHH54" s="140"/>
      <c r="HHI54" s="140"/>
      <c r="HHJ54" s="140"/>
      <c r="HHK54" s="140"/>
      <c r="HHL54" s="140"/>
      <c r="HHM54" s="140"/>
      <c r="HHN54" s="140"/>
      <c r="HHO54" s="140"/>
      <c r="HHP54" s="140"/>
      <c r="HHQ54" s="140"/>
      <c r="HHR54" s="140"/>
      <c r="HHS54" s="140"/>
      <c r="HHT54" s="140"/>
      <c r="HHU54" s="140"/>
      <c r="HHV54" s="140"/>
      <c r="HHW54" s="140"/>
      <c r="HHX54" s="140"/>
      <c r="HHY54" s="140"/>
      <c r="HHZ54" s="140"/>
      <c r="HIA54" s="140"/>
      <c r="HIB54" s="140"/>
      <c r="HIC54" s="140"/>
      <c r="HID54" s="140"/>
      <c r="HIE54" s="140"/>
      <c r="HIF54" s="140"/>
      <c r="HIG54" s="140"/>
      <c r="HIH54" s="140"/>
      <c r="HII54" s="140"/>
      <c r="HIJ54" s="140"/>
      <c r="HIK54" s="140"/>
      <c r="HIL54" s="140"/>
      <c r="HIM54" s="140"/>
      <c r="HIN54" s="140"/>
      <c r="HIO54" s="140"/>
      <c r="HIP54" s="140"/>
      <c r="HIQ54" s="140"/>
      <c r="HIR54" s="140"/>
      <c r="HIS54" s="140"/>
      <c r="HIT54" s="140"/>
      <c r="HIU54" s="140"/>
      <c r="HIV54" s="140"/>
      <c r="HIW54" s="140"/>
      <c r="HIX54" s="140"/>
      <c r="HIY54" s="140"/>
      <c r="HIZ54" s="140"/>
      <c r="HJA54" s="140"/>
      <c r="HJB54" s="140"/>
      <c r="HJC54" s="140"/>
      <c r="HJD54" s="140"/>
      <c r="HJE54" s="140"/>
      <c r="HJF54" s="140"/>
      <c r="HJG54" s="140"/>
      <c r="HJH54" s="140"/>
      <c r="HJI54" s="140"/>
      <c r="HJJ54" s="140"/>
      <c r="HJK54" s="140"/>
      <c r="HJL54" s="140"/>
      <c r="HJM54" s="140"/>
      <c r="HJN54" s="140"/>
      <c r="HJO54" s="140"/>
      <c r="HJP54" s="140"/>
      <c r="HJQ54" s="140"/>
      <c r="HJR54" s="140"/>
      <c r="HJS54" s="140"/>
      <c r="HJT54" s="140"/>
      <c r="HJU54" s="140"/>
      <c r="HJV54" s="140"/>
      <c r="HJW54" s="140"/>
      <c r="HJX54" s="140"/>
      <c r="HJY54" s="140"/>
      <c r="HJZ54" s="140"/>
      <c r="HKA54" s="140"/>
      <c r="HKB54" s="140"/>
      <c r="HKC54" s="140"/>
      <c r="HKD54" s="140"/>
      <c r="HKE54" s="140"/>
      <c r="HKF54" s="140"/>
      <c r="HKG54" s="140"/>
      <c r="HKH54" s="140"/>
      <c r="HKI54" s="140"/>
      <c r="HKJ54" s="140"/>
      <c r="HKK54" s="140"/>
      <c r="HKL54" s="140"/>
      <c r="HKM54" s="140"/>
      <c r="HKN54" s="140"/>
      <c r="HKO54" s="140"/>
      <c r="HKP54" s="140"/>
      <c r="HKQ54" s="140"/>
      <c r="HKR54" s="140"/>
      <c r="HKS54" s="140"/>
      <c r="HKT54" s="140"/>
      <c r="HKU54" s="140"/>
      <c r="HKV54" s="140"/>
      <c r="HKW54" s="140"/>
      <c r="HKX54" s="140"/>
      <c r="HKY54" s="140"/>
      <c r="HKZ54" s="140"/>
      <c r="HLA54" s="140"/>
      <c r="HLB54" s="140"/>
      <c r="HLC54" s="140"/>
      <c r="HLD54" s="140"/>
      <c r="HLE54" s="140"/>
      <c r="HLF54" s="140"/>
      <c r="HLG54" s="140"/>
      <c r="HLH54" s="140"/>
      <c r="HLI54" s="140"/>
      <c r="HLJ54" s="140"/>
      <c r="HLK54" s="140"/>
      <c r="HLL54" s="140"/>
      <c r="HLM54" s="140"/>
      <c r="HLN54" s="140"/>
      <c r="HLO54" s="140"/>
      <c r="HLP54" s="140"/>
      <c r="HLQ54" s="140"/>
      <c r="HLR54" s="140"/>
      <c r="HLS54" s="140"/>
      <c r="HLT54" s="140"/>
      <c r="HLU54" s="140"/>
      <c r="HLV54" s="140"/>
      <c r="HLW54" s="140"/>
      <c r="HLX54" s="140"/>
      <c r="HLY54" s="140"/>
      <c r="HLZ54" s="140"/>
      <c r="HMA54" s="140"/>
      <c r="HMB54" s="140"/>
      <c r="HMC54" s="140"/>
      <c r="HMD54" s="140"/>
      <c r="HME54" s="140"/>
      <c r="HMF54" s="140"/>
      <c r="HMG54" s="140"/>
      <c r="HMH54" s="140"/>
      <c r="HMI54" s="140"/>
      <c r="HMJ54" s="140"/>
      <c r="HMK54" s="140"/>
      <c r="HML54" s="140"/>
      <c r="HMM54" s="140"/>
      <c r="HMN54" s="140"/>
      <c r="HMO54" s="140"/>
      <c r="HMP54" s="140"/>
      <c r="HMQ54" s="140"/>
      <c r="HMR54" s="140"/>
      <c r="HMS54" s="140"/>
      <c r="HMT54" s="140"/>
      <c r="HMU54" s="140"/>
      <c r="HMV54" s="140"/>
      <c r="HMW54" s="140"/>
      <c r="HMX54" s="140"/>
      <c r="HMY54" s="140"/>
      <c r="HMZ54" s="140"/>
      <c r="HNA54" s="140"/>
      <c r="HNB54" s="140"/>
      <c r="HNC54" s="140"/>
      <c r="HND54" s="140"/>
      <c r="HNE54" s="140"/>
      <c r="HNF54" s="140"/>
      <c r="HNG54" s="140"/>
      <c r="HNH54" s="140"/>
      <c r="HNI54" s="140"/>
      <c r="HNJ54" s="140"/>
      <c r="HNK54" s="140"/>
      <c r="HNL54" s="140"/>
      <c r="HNM54" s="140"/>
      <c r="HNN54" s="140"/>
      <c r="HNO54" s="140"/>
      <c r="HNP54" s="140"/>
      <c r="HNQ54" s="140"/>
      <c r="HNR54" s="140"/>
      <c r="HNS54" s="140"/>
      <c r="HNT54" s="140"/>
      <c r="HNU54" s="140"/>
      <c r="HNV54" s="140"/>
      <c r="HNW54" s="140"/>
      <c r="HNX54" s="140"/>
      <c r="HNY54" s="140"/>
      <c r="HNZ54" s="140"/>
      <c r="HOA54" s="140"/>
      <c r="HOB54" s="140"/>
      <c r="HOC54" s="140"/>
      <c r="HOD54" s="140"/>
      <c r="HOE54" s="140"/>
      <c r="HOF54" s="140"/>
      <c r="HOG54" s="140"/>
      <c r="HOH54" s="140"/>
      <c r="HOI54" s="140"/>
      <c r="HOJ54" s="140"/>
      <c r="HOK54" s="140"/>
      <c r="HOL54" s="140"/>
      <c r="HOM54" s="140"/>
      <c r="HON54" s="140"/>
      <c r="HOO54" s="140"/>
      <c r="HOP54" s="140"/>
      <c r="HOQ54" s="140"/>
      <c r="HOR54" s="140"/>
      <c r="HOS54" s="140"/>
      <c r="HOT54" s="140"/>
      <c r="HOU54" s="140"/>
      <c r="HOV54" s="140"/>
      <c r="HOW54" s="140"/>
      <c r="HOX54" s="140"/>
      <c r="HOY54" s="140"/>
      <c r="HOZ54" s="140"/>
      <c r="HPA54" s="140"/>
      <c r="HPB54" s="140"/>
      <c r="HPC54" s="140"/>
      <c r="HPD54" s="140"/>
      <c r="HPE54" s="140"/>
      <c r="HPF54" s="140"/>
      <c r="HPG54" s="140"/>
      <c r="HPH54" s="140"/>
      <c r="HPI54" s="140"/>
      <c r="HPJ54" s="140"/>
      <c r="HPK54" s="140"/>
      <c r="HPL54" s="140"/>
      <c r="HPM54" s="140"/>
      <c r="HPN54" s="140"/>
      <c r="HPO54" s="140"/>
      <c r="HPP54" s="140"/>
      <c r="HPQ54" s="140"/>
      <c r="HPR54" s="140"/>
      <c r="HPS54" s="140"/>
      <c r="HPT54" s="140"/>
      <c r="HPU54" s="140"/>
      <c r="HPV54" s="140"/>
      <c r="HPW54" s="140"/>
      <c r="HPX54" s="140"/>
      <c r="HPY54" s="140"/>
      <c r="HPZ54" s="140"/>
      <c r="HQA54" s="140"/>
      <c r="HQB54" s="140"/>
      <c r="HQC54" s="140"/>
      <c r="HQD54" s="140"/>
      <c r="HQE54" s="140"/>
      <c r="HQF54" s="140"/>
      <c r="HQG54" s="140"/>
      <c r="HQH54" s="140"/>
      <c r="HQI54" s="140"/>
      <c r="HQJ54" s="140"/>
      <c r="HQK54" s="140"/>
      <c r="HQL54" s="140"/>
      <c r="HQM54" s="140"/>
      <c r="HQN54" s="140"/>
      <c r="HQO54" s="140"/>
      <c r="HQP54" s="140"/>
      <c r="HQQ54" s="140"/>
      <c r="HQR54" s="140"/>
      <c r="HQS54" s="140"/>
      <c r="HQT54" s="140"/>
      <c r="HQU54" s="140"/>
      <c r="HQV54" s="140"/>
      <c r="HQW54" s="140"/>
      <c r="HQX54" s="140"/>
      <c r="HQY54" s="140"/>
      <c r="HQZ54" s="140"/>
      <c r="HRA54" s="140"/>
      <c r="HRB54" s="140"/>
      <c r="HRC54" s="140"/>
      <c r="HRD54" s="140"/>
      <c r="HRE54" s="140"/>
      <c r="HRF54" s="140"/>
      <c r="HRG54" s="140"/>
      <c r="HRH54" s="140"/>
      <c r="HRI54" s="140"/>
      <c r="HRJ54" s="140"/>
      <c r="HRK54" s="140"/>
      <c r="HRL54" s="140"/>
      <c r="HRM54" s="140"/>
      <c r="HRN54" s="140"/>
      <c r="HRO54" s="140"/>
      <c r="HRP54" s="140"/>
      <c r="HRQ54" s="140"/>
      <c r="HRR54" s="140"/>
      <c r="HRS54" s="140"/>
      <c r="HRT54" s="140"/>
      <c r="HRU54" s="140"/>
      <c r="HRV54" s="140"/>
      <c r="HRW54" s="140"/>
      <c r="HRX54" s="140"/>
      <c r="HRY54" s="140"/>
      <c r="HRZ54" s="140"/>
      <c r="HSA54" s="140"/>
      <c r="HSB54" s="140"/>
      <c r="HSC54" s="140"/>
      <c r="HSD54" s="140"/>
      <c r="HSE54" s="140"/>
      <c r="HSF54" s="140"/>
      <c r="HSG54" s="140"/>
      <c r="HSH54" s="140"/>
      <c r="HSI54" s="140"/>
      <c r="HSJ54" s="140"/>
      <c r="HSK54" s="140"/>
      <c r="HSL54" s="140"/>
      <c r="HSM54" s="140"/>
      <c r="HSN54" s="140"/>
      <c r="HSO54" s="140"/>
      <c r="HSP54" s="140"/>
      <c r="HSQ54" s="140"/>
      <c r="HSR54" s="140"/>
      <c r="HSS54" s="140"/>
      <c r="HST54" s="140"/>
      <c r="HSU54" s="140"/>
      <c r="HSV54" s="140"/>
      <c r="HSW54" s="140"/>
      <c r="HSX54" s="140"/>
      <c r="HSY54" s="140"/>
      <c r="HSZ54" s="140"/>
      <c r="HTA54" s="140"/>
      <c r="HTB54" s="140"/>
      <c r="HTC54" s="140"/>
      <c r="HTD54" s="140"/>
      <c r="HTE54" s="140"/>
      <c r="HTF54" s="140"/>
      <c r="HTG54" s="140"/>
      <c r="HTH54" s="140"/>
      <c r="HTI54" s="140"/>
      <c r="HTJ54" s="140"/>
      <c r="HTK54" s="140"/>
      <c r="HTL54" s="140"/>
      <c r="HTM54" s="140"/>
      <c r="HTN54" s="140"/>
      <c r="HTO54" s="140"/>
      <c r="HTP54" s="140"/>
      <c r="HTQ54" s="140"/>
      <c r="HTR54" s="140"/>
      <c r="HTS54" s="140"/>
      <c r="HTT54" s="140"/>
      <c r="HTU54" s="140"/>
      <c r="HTV54" s="140"/>
      <c r="HTW54" s="140"/>
      <c r="HTX54" s="140"/>
      <c r="HTY54" s="140"/>
      <c r="HTZ54" s="140"/>
      <c r="HUA54" s="140"/>
      <c r="HUB54" s="140"/>
      <c r="HUC54" s="140"/>
      <c r="HUD54" s="140"/>
      <c r="HUE54" s="140"/>
      <c r="HUF54" s="140"/>
      <c r="HUG54" s="140"/>
      <c r="HUH54" s="140"/>
      <c r="HUI54" s="140"/>
      <c r="HUJ54" s="140"/>
      <c r="HUK54" s="140"/>
      <c r="HUL54" s="140"/>
      <c r="HUM54" s="140"/>
      <c r="HUN54" s="140"/>
      <c r="HUO54" s="140"/>
      <c r="HUP54" s="140"/>
      <c r="HUQ54" s="140"/>
      <c r="HUR54" s="140"/>
      <c r="HUS54" s="140"/>
      <c r="HUT54" s="140"/>
      <c r="HUU54" s="140"/>
      <c r="HUV54" s="140"/>
      <c r="HUW54" s="140"/>
      <c r="HUX54" s="140"/>
      <c r="HUY54" s="140"/>
      <c r="HUZ54" s="140"/>
      <c r="HVA54" s="140"/>
      <c r="HVB54" s="140"/>
      <c r="HVC54" s="140"/>
      <c r="HVD54" s="140"/>
      <c r="HVE54" s="140"/>
      <c r="HVF54" s="140"/>
      <c r="HVG54" s="140"/>
      <c r="HVH54" s="140"/>
      <c r="HVI54" s="140"/>
      <c r="HVJ54" s="140"/>
      <c r="HVK54" s="140"/>
      <c r="HVL54" s="140"/>
      <c r="HVM54" s="140"/>
      <c r="HVN54" s="140"/>
      <c r="HVO54" s="140"/>
      <c r="HVP54" s="140"/>
      <c r="HVQ54" s="140"/>
      <c r="HVR54" s="140"/>
      <c r="HVS54" s="140"/>
      <c r="HVT54" s="140"/>
      <c r="HVU54" s="140"/>
      <c r="HVV54" s="140"/>
      <c r="HVW54" s="140"/>
      <c r="HVX54" s="140"/>
      <c r="HVY54" s="140"/>
      <c r="HVZ54" s="140"/>
      <c r="HWA54" s="140"/>
      <c r="HWB54" s="140"/>
      <c r="HWC54" s="140"/>
      <c r="HWD54" s="140"/>
      <c r="HWE54" s="140"/>
      <c r="HWF54" s="140"/>
      <c r="HWG54" s="140"/>
      <c r="HWH54" s="140"/>
      <c r="HWI54" s="140"/>
      <c r="HWJ54" s="140"/>
      <c r="HWK54" s="140"/>
      <c r="HWL54" s="140"/>
      <c r="HWM54" s="140"/>
      <c r="HWN54" s="140"/>
      <c r="HWO54" s="140"/>
      <c r="HWP54" s="140"/>
      <c r="HWQ54" s="140"/>
      <c r="HWR54" s="140"/>
      <c r="HWS54" s="140"/>
      <c r="HWT54" s="140"/>
      <c r="HWU54" s="140"/>
      <c r="HWV54" s="140"/>
      <c r="HWW54" s="140"/>
      <c r="HWX54" s="140"/>
      <c r="HWY54" s="140"/>
      <c r="HWZ54" s="140"/>
      <c r="HXA54" s="140"/>
      <c r="HXB54" s="140"/>
      <c r="HXC54" s="140"/>
      <c r="HXD54" s="140"/>
      <c r="HXE54" s="140"/>
      <c r="HXF54" s="140"/>
      <c r="HXG54" s="140"/>
      <c r="HXH54" s="140"/>
      <c r="HXI54" s="140"/>
      <c r="HXJ54" s="140"/>
      <c r="HXK54" s="140"/>
      <c r="HXL54" s="140"/>
      <c r="HXM54" s="140"/>
      <c r="HXN54" s="140"/>
      <c r="HXO54" s="140"/>
      <c r="HXP54" s="140"/>
      <c r="HXQ54" s="140"/>
      <c r="HXR54" s="140"/>
      <c r="HXS54" s="140"/>
      <c r="HXT54" s="140"/>
      <c r="HXU54" s="140"/>
      <c r="HXV54" s="140"/>
      <c r="HXW54" s="140"/>
      <c r="HXX54" s="140"/>
      <c r="HXY54" s="140"/>
      <c r="HXZ54" s="140"/>
      <c r="HYA54" s="140"/>
      <c r="HYB54" s="140"/>
      <c r="HYC54" s="140"/>
      <c r="HYD54" s="140"/>
      <c r="HYE54" s="140"/>
      <c r="HYF54" s="140"/>
      <c r="HYG54" s="140"/>
      <c r="HYH54" s="140"/>
      <c r="HYI54" s="140"/>
      <c r="HYJ54" s="140"/>
      <c r="HYK54" s="140"/>
      <c r="HYL54" s="140"/>
      <c r="HYM54" s="140"/>
      <c r="HYN54" s="140"/>
      <c r="HYO54" s="140"/>
      <c r="HYP54" s="140"/>
      <c r="HYQ54" s="140"/>
      <c r="HYR54" s="140"/>
      <c r="HYS54" s="140"/>
      <c r="HYT54" s="140"/>
      <c r="HYU54" s="140"/>
      <c r="HYV54" s="140"/>
      <c r="HYW54" s="140"/>
      <c r="HYX54" s="140"/>
      <c r="HYY54" s="140"/>
      <c r="HYZ54" s="140"/>
      <c r="HZA54" s="140"/>
      <c r="HZB54" s="140"/>
      <c r="HZC54" s="140"/>
      <c r="HZD54" s="140"/>
      <c r="HZE54" s="140"/>
      <c r="HZF54" s="140"/>
      <c r="HZG54" s="140"/>
      <c r="HZH54" s="140"/>
      <c r="HZI54" s="140"/>
      <c r="HZJ54" s="140"/>
      <c r="HZK54" s="140"/>
      <c r="HZL54" s="140"/>
      <c r="HZM54" s="140"/>
      <c r="HZN54" s="140"/>
      <c r="HZO54" s="140"/>
      <c r="HZP54" s="140"/>
      <c r="HZQ54" s="140"/>
      <c r="HZR54" s="140"/>
      <c r="HZS54" s="140"/>
      <c r="HZT54" s="140"/>
      <c r="HZU54" s="140"/>
      <c r="HZV54" s="140"/>
      <c r="HZW54" s="140"/>
      <c r="HZX54" s="140"/>
      <c r="HZY54" s="140"/>
      <c r="HZZ54" s="140"/>
      <c r="IAA54" s="140"/>
      <c r="IAB54" s="140"/>
      <c r="IAC54" s="140"/>
      <c r="IAD54" s="140"/>
      <c r="IAE54" s="140"/>
      <c r="IAF54" s="140"/>
      <c r="IAG54" s="140"/>
      <c r="IAH54" s="140"/>
      <c r="IAI54" s="140"/>
      <c r="IAJ54" s="140"/>
      <c r="IAK54" s="140"/>
      <c r="IAL54" s="140"/>
      <c r="IAM54" s="140"/>
      <c r="IAN54" s="140"/>
      <c r="IAO54" s="140"/>
      <c r="IAP54" s="140"/>
      <c r="IAQ54" s="140"/>
      <c r="IAR54" s="140"/>
      <c r="IAS54" s="140"/>
      <c r="IAT54" s="140"/>
      <c r="IAU54" s="140"/>
      <c r="IAV54" s="140"/>
      <c r="IAW54" s="140"/>
      <c r="IAX54" s="140"/>
      <c r="IAY54" s="140"/>
      <c r="IAZ54" s="140"/>
      <c r="IBA54" s="140"/>
      <c r="IBB54" s="140"/>
      <c r="IBC54" s="140"/>
      <c r="IBD54" s="140"/>
      <c r="IBE54" s="140"/>
      <c r="IBF54" s="140"/>
      <c r="IBG54" s="140"/>
      <c r="IBH54" s="140"/>
      <c r="IBI54" s="140"/>
      <c r="IBJ54" s="140"/>
      <c r="IBK54" s="140"/>
      <c r="IBL54" s="140"/>
      <c r="IBM54" s="140"/>
      <c r="IBN54" s="140"/>
      <c r="IBO54" s="140"/>
      <c r="IBP54" s="140"/>
      <c r="IBQ54" s="140"/>
      <c r="IBR54" s="140"/>
      <c r="IBS54" s="140"/>
      <c r="IBT54" s="140"/>
      <c r="IBU54" s="140"/>
      <c r="IBV54" s="140"/>
      <c r="IBW54" s="140"/>
      <c r="IBX54" s="140"/>
      <c r="IBY54" s="140"/>
      <c r="IBZ54" s="140"/>
      <c r="ICA54" s="140"/>
      <c r="ICB54" s="140"/>
      <c r="ICC54" s="140"/>
      <c r="ICD54" s="140"/>
      <c r="ICE54" s="140"/>
      <c r="ICF54" s="140"/>
      <c r="ICG54" s="140"/>
      <c r="ICH54" s="140"/>
      <c r="ICI54" s="140"/>
      <c r="ICJ54" s="140"/>
      <c r="ICK54" s="140"/>
      <c r="ICL54" s="140"/>
      <c r="ICM54" s="140"/>
      <c r="ICN54" s="140"/>
      <c r="ICO54" s="140"/>
      <c r="ICP54" s="140"/>
      <c r="ICQ54" s="140"/>
      <c r="ICR54" s="140"/>
      <c r="ICS54" s="140"/>
      <c r="ICT54" s="140"/>
      <c r="ICU54" s="140"/>
      <c r="ICV54" s="140"/>
      <c r="ICW54" s="140"/>
      <c r="ICX54" s="140"/>
      <c r="ICY54" s="140"/>
      <c r="ICZ54" s="140"/>
      <c r="IDA54" s="140"/>
      <c r="IDB54" s="140"/>
      <c r="IDC54" s="140"/>
      <c r="IDD54" s="140"/>
      <c r="IDE54" s="140"/>
      <c r="IDF54" s="140"/>
      <c r="IDG54" s="140"/>
      <c r="IDH54" s="140"/>
      <c r="IDI54" s="140"/>
      <c r="IDJ54" s="140"/>
      <c r="IDK54" s="140"/>
      <c r="IDL54" s="140"/>
      <c r="IDM54" s="140"/>
      <c r="IDN54" s="140"/>
      <c r="IDO54" s="140"/>
      <c r="IDP54" s="140"/>
      <c r="IDQ54" s="140"/>
      <c r="IDR54" s="140"/>
      <c r="IDS54" s="140"/>
      <c r="IDT54" s="140"/>
      <c r="IDU54" s="140"/>
      <c r="IDV54" s="140"/>
      <c r="IDW54" s="140"/>
      <c r="IDX54" s="140"/>
      <c r="IDY54" s="140"/>
      <c r="IDZ54" s="140"/>
      <c r="IEA54" s="140"/>
      <c r="IEB54" s="140"/>
      <c r="IEC54" s="140"/>
      <c r="IED54" s="140"/>
      <c r="IEE54" s="140"/>
      <c r="IEF54" s="140"/>
      <c r="IEG54" s="140"/>
      <c r="IEH54" s="140"/>
      <c r="IEI54" s="140"/>
      <c r="IEJ54" s="140"/>
      <c r="IEK54" s="140"/>
      <c r="IEL54" s="140"/>
      <c r="IEM54" s="140"/>
      <c r="IEN54" s="140"/>
      <c r="IEO54" s="140"/>
      <c r="IEP54" s="140"/>
      <c r="IEQ54" s="140"/>
      <c r="IER54" s="140"/>
      <c r="IES54" s="140"/>
      <c r="IET54" s="140"/>
      <c r="IEU54" s="140"/>
      <c r="IEV54" s="140"/>
      <c r="IEW54" s="140"/>
      <c r="IEX54" s="140"/>
      <c r="IEY54" s="140"/>
      <c r="IEZ54" s="140"/>
      <c r="IFA54" s="140"/>
      <c r="IFB54" s="140"/>
      <c r="IFC54" s="140"/>
      <c r="IFD54" s="140"/>
      <c r="IFE54" s="140"/>
      <c r="IFF54" s="140"/>
      <c r="IFG54" s="140"/>
      <c r="IFH54" s="140"/>
      <c r="IFI54" s="140"/>
      <c r="IFJ54" s="140"/>
      <c r="IFK54" s="140"/>
      <c r="IFL54" s="140"/>
      <c r="IFM54" s="140"/>
      <c r="IFN54" s="140"/>
      <c r="IFO54" s="140"/>
      <c r="IFP54" s="140"/>
      <c r="IFQ54" s="140"/>
      <c r="IFR54" s="140"/>
      <c r="IFS54" s="140"/>
      <c r="IFT54" s="140"/>
      <c r="IFU54" s="140"/>
      <c r="IFV54" s="140"/>
      <c r="IFW54" s="140"/>
      <c r="IFX54" s="140"/>
      <c r="IFY54" s="140"/>
      <c r="IFZ54" s="140"/>
      <c r="IGA54" s="140"/>
      <c r="IGB54" s="140"/>
      <c r="IGC54" s="140"/>
      <c r="IGD54" s="140"/>
      <c r="IGE54" s="140"/>
      <c r="IGF54" s="140"/>
      <c r="IGG54" s="140"/>
      <c r="IGH54" s="140"/>
      <c r="IGI54" s="140"/>
      <c r="IGJ54" s="140"/>
      <c r="IGK54" s="140"/>
      <c r="IGL54" s="140"/>
      <c r="IGM54" s="140"/>
      <c r="IGN54" s="140"/>
      <c r="IGO54" s="140"/>
      <c r="IGP54" s="140"/>
      <c r="IGQ54" s="140"/>
      <c r="IGR54" s="140"/>
      <c r="IGS54" s="140"/>
      <c r="IGT54" s="140"/>
      <c r="IGU54" s="140"/>
      <c r="IGV54" s="140"/>
      <c r="IGW54" s="140"/>
      <c r="IGX54" s="140"/>
      <c r="IGY54" s="140"/>
      <c r="IGZ54" s="140"/>
      <c r="IHA54" s="140"/>
      <c r="IHB54" s="140"/>
      <c r="IHC54" s="140"/>
      <c r="IHD54" s="140"/>
      <c r="IHE54" s="140"/>
      <c r="IHF54" s="140"/>
      <c r="IHG54" s="140"/>
      <c r="IHH54" s="140"/>
      <c r="IHI54" s="140"/>
      <c r="IHJ54" s="140"/>
      <c r="IHK54" s="140"/>
      <c r="IHL54" s="140"/>
      <c r="IHM54" s="140"/>
      <c r="IHN54" s="140"/>
      <c r="IHO54" s="140"/>
      <c r="IHP54" s="140"/>
      <c r="IHQ54" s="140"/>
      <c r="IHR54" s="140"/>
      <c r="IHS54" s="140"/>
      <c r="IHT54" s="140"/>
      <c r="IHU54" s="140"/>
      <c r="IHV54" s="140"/>
      <c r="IHW54" s="140"/>
      <c r="IHX54" s="140"/>
      <c r="IHY54" s="140"/>
      <c r="IHZ54" s="140"/>
      <c r="IIA54" s="140"/>
      <c r="IIB54" s="140"/>
      <c r="IIC54" s="140"/>
      <c r="IID54" s="140"/>
      <c r="IIE54" s="140"/>
      <c r="IIF54" s="140"/>
      <c r="IIG54" s="140"/>
      <c r="IIH54" s="140"/>
      <c r="III54" s="140"/>
      <c r="IIJ54" s="140"/>
      <c r="IIK54" s="140"/>
      <c r="IIL54" s="140"/>
      <c r="IIM54" s="140"/>
      <c r="IIN54" s="140"/>
      <c r="IIO54" s="140"/>
      <c r="IIP54" s="140"/>
      <c r="IIQ54" s="140"/>
      <c r="IIR54" s="140"/>
      <c r="IIS54" s="140"/>
      <c r="IIT54" s="140"/>
      <c r="IIU54" s="140"/>
      <c r="IIV54" s="140"/>
      <c r="IIW54" s="140"/>
      <c r="IIX54" s="140"/>
      <c r="IIY54" s="140"/>
      <c r="IIZ54" s="140"/>
      <c r="IJA54" s="140"/>
      <c r="IJB54" s="140"/>
      <c r="IJC54" s="140"/>
      <c r="IJD54" s="140"/>
      <c r="IJE54" s="140"/>
      <c r="IJF54" s="140"/>
      <c r="IJG54" s="140"/>
      <c r="IJH54" s="140"/>
      <c r="IJI54" s="140"/>
      <c r="IJJ54" s="140"/>
      <c r="IJK54" s="140"/>
      <c r="IJL54" s="140"/>
      <c r="IJM54" s="140"/>
      <c r="IJN54" s="140"/>
      <c r="IJO54" s="140"/>
      <c r="IJP54" s="140"/>
      <c r="IJQ54" s="140"/>
      <c r="IJR54" s="140"/>
      <c r="IJS54" s="140"/>
      <c r="IJT54" s="140"/>
      <c r="IJU54" s="140"/>
      <c r="IJV54" s="140"/>
      <c r="IJW54" s="140"/>
      <c r="IJX54" s="140"/>
      <c r="IJY54" s="140"/>
      <c r="IJZ54" s="140"/>
      <c r="IKA54" s="140"/>
      <c r="IKB54" s="140"/>
      <c r="IKC54" s="140"/>
      <c r="IKD54" s="140"/>
      <c r="IKE54" s="140"/>
      <c r="IKF54" s="140"/>
      <c r="IKG54" s="140"/>
      <c r="IKH54" s="140"/>
      <c r="IKI54" s="140"/>
      <c r="IKJ54" s="140"/>
      <c r="IKK54" s="140"/>
      <c r="IKL54" s="140"/>
      <c r="IKM54" s="140"/>
      <c r="IKN54" s="140"/>
      <c r="IKO54" s="140"/>
      <c r="IKP54" s="140"/>
      <c r="IKQ54" s="140"/>
      <c r="IKR54" s="140"/>
      <c r="IKS54" s="140"/>
      <c r="IKT54" s="140"/>
      <c r="IKU54" s="140"/>
      <c r="IKV54" s="140"/>
      <c r="IKW54" s="140"/>
      <c r="IKX54" s="140"/>
      <c r="IKY54" s="140"/>
      <c r="IKZ54" s="140"/>
      <c r="ILA54" s="140"/>
      <c r="ILB54" s="140"/>
      <c r="ILC54" s="140"/>
      <c r="ILD54" s="140"/>
      <c r="ILE54" s="140"/>
      <c r="ILF54" s="140"/>
      <c r="ILG54" s="140"/>
      <c r="ILH54" s="140"/>
      <c r="ILI54" s="140"/>
      <c r="ILJ54" s="140"/>
      <c r="ILK54" s="140"/>
      <c r="ILL54" s="140"/>
      <c r="ILM54" s="140"/>
      <c r="ILN54" s="140"/>
      <c r="ILO54" s="140"/>
      <c r="ILP54" s="140"/>
      <c r="ILQ54" s="140"/>
      <c r="ILR54" s="140"/>
      <c r="ILS54" s="140"/>
      <c r="ILT54" s="140"/>
      <c r="ILU54" s="140"/>
      <c r="ILV54" s="140"/>
      <c r="ILW54" s="140"/>
      <c r="ILX54" s="140"/>
      <c r="ILY54" s="140"/>
      <c r="ILZ54" s="140"/>
      <c r="IMA54" s="140"/>
      <c r="IMB54" s="140"/>
      <c r="IMC54" s="140"/>
      <c r="IMD54" s="140"/>
      <c r="IME54" s="140"/>
      <c r="IMF54" s="140"/>
      <c r="IMG54" s="140"/>
      <c r="IMH54" s="140"/>
      <c r="IMI54" s="140"/>
      <c r="IMJ54" s="140"/>
      <c r="IMK54" s="140"/>
      <c r="IML54" s="140"/>
      <c r="IMM54" s="140"/>
      <c r="IMN54" s="140"/>
      <c r="IMO54" s="140"/>
      <c r="IMP54" s="140"/>
      <c r="IMQ54" s="140"/>
      <c r="IMR54" s="140"/>
      <c r="IMS54" s="140"/>
      <c r="IMT54" s="140"/>
      <c r="IMU54" s="140"/>
      <c r="IMV54" s="140"/>
      <c r="IMW54" s="140"/>
      <c r="IMX54" s="140"/>
      <c r="IMY54" s="140"/>
      <c r="IMZ54" s="140"/>
      <c r="INA54" s="140"/>
      <c r="INB54" s="140"/>
      <c r="INC54" s="140"/>
      <c r="IND54" s="140"/>
      <c r="INE54" s="140"/>
      <c r="INF54" s="140"/>
      <c r="ING54" s="140"/>
      <c r="INH54" s="140"/>
      <c r="INI54" s="140"/>
      <c r="INJ54" s="140"/>
      <c r="INK54" s="140"/>
      <c r="INL54" s="140"/>
      <c r="INM54" s="140"/>
      <c r="INN54" s="140"/>
      <c r="INO54" s="140"/>
      <c r="INP54" s="140"/>
      <c r="INQ54" s="140"/>
      <c r="INR54" s="140"/>
      <c r="INS54" s="140"/>
      <c r="INT54" s="140"/>
      <c r="INU54" s="140"/>
      <c r="INV54" s="140"/>
      <c r="INW54" s="140"/>
      <c r="INX54" s="140"/>
      <c r="INY54" s="140"/>
      <c r="INZ54" s="140"/>
      <c r="IOA54" s="140"/>
      <c r="IOB54" s="140"/>
      <c r="IOC54" s="140"/>
      <c r="IOD54" s="140"/>
      <c r="IOE54" s="140"/>
      <c r="IOF54" s="140"/>
      <c r="IOG54" s="140"/>
      <c r="IOH54" s="140"/>
      <c r="IOI54" s="140"/>
      <c r="IOJ54" s="140"/>
      <c r="IOK54" s="140"/>
      <c r="IOL54" s="140"/>
      <c r="IOM54" s="140"/>
      <c r="ION54" s="140"/>
      <c r="IOO54" s="140"/>
      <c r="IOP54" s="140"/>
      <c r="IOQ54" s="140"/>
      <c r="IOR54" s="140"/>
      <c r="IOS54" s="140"/>
      <c r="IOT54" s="140"/>
      <c r="IOU54" s="140"/>
      <c r="IOV54" s="140"/>
      <c r="IOW54" s="140"/>
      <c r="IOX54" s="140"/>
      <c r="IOY54" s="140"/>
      <c r="IOZ54" s="140"/>
      <c r="IPA54" s="140"/>
      <c r="IPB54" s="140"/>
      <c r="IPC54" s="140"/>
      <c r="IPD54" s="140"/>
      <c r="IPE54" s="140"/>
      <c r="IPF54" s="140"/>
      <c r="IPG54" s="140"/>
      <c r="IPH54" s="140"/>
      <c r="IPI54" s="140"/>
      <c r="IPJ54" s="140"/>
      <c r="IPK54" s="140"/>
      <c r="IPL54" s="140"/>
      <c r="IPM54" s="140"/>
      <c r="IPN54" s="140"/>
      <c r="IPO54" s="140"/>
      <c r="IPP54" s="140"/>
      <c r="IPQ54" s="140"/>
      <c r="IPR54" s="140"/>
      <c r="IPS54" s="140"/>
      <c r="IPT54" s="140"/>
      <c r="IPU54" s="140"/>
      <c r="IPV54" s="140"/>
      <c r="IPW54" s="140"/>
      <c r="IPX54" s="140"/>
      <c r="IPY54" s="140"/>
      <c r="IPZ54" s="140"/>
      <c r="IQA54" s="140"/>
      <c r="IQB54" s="140"/>
      <c r="IQC54" s="140"/>
      <c r="IQD54" s="140"/>
      <c r="IQE54" s="140"/>
      <c r="IQF54" s="140"/>
      <c r="IQG54" s="140"/>
      <c r="IQH54" s="140"/>
      <c r="IQI54" s="140"/>
      <c r="IQJ54" s="140"/>
      <c r="IQK54" s="140"/>
      <c r="IQL54" s="140"/>
      <c r="IQM54" s="140"/>
      <c r="IQN54" s="140"/>
      <c r="IQO54" s="140"/>
      <c r="IQP54" s="140"/>
      <c r="IQQ54" s="140"/>
      <c r="IQR54" s="140"/>
      <c r="IQS54" s="140"/>
      <c r="IQT54" s="140"/>
      <c r="IQU54" s="140"/>
      <c r="IQV54" s="140"/>
      <c r="IQW54" s="140"/>
      <c r="IQX54" s="140"/>
      <c r="IQY54" s="140"/>
      <c r="IQZ54" s="140"/>
      <c r="IRA54" s="140"/>
      <c r="IRB54" s="140"/>
      <c r="IRC54" s="140"/>
      <c r="IRD54" s="140"/>
      <c r="IRE54" s="140"/>
      <c r="IRF54" s="140"/>
      <c r="IRG54" s="140"/>
      <c r="IRH54" s="140"/>
      <c r="IRI54" s="140"/>
      <c r="IRJ54" s="140"/>
      <c r="IRK54" s="140"/>
      <c r="IRL54" s="140"/>
      <c r="IRM54" s="140"/>
      <c r="IRN54" s="140"/>
      <c r="IRO54" s="140"/>
      <c r="IRP54" s="140"/>
      <c r="IRQ54" s="140"/>
      <c r="IRR54" s="140"/>
      <c r="IRS54" s="140"/>
      <c r="IRT54" s="140"/>
      <c r="IRU54" s="140"/>
      <c r="IRV54" s="140"/>
      <c r="IRW54" s="140"/>
      <c r="IRX54" s="140"/>
      <c r="IRY54" s="140"/>
      <c r="IRZ54" s="140"/>
      <c r="ISA54" s="140"/>
      <c r="ISB54" s="140"/>
      <c r="ISC54" s="140"/>
      <c r="ISD54" s="140"/>
      <c r="ISE54" s="140"/>
      <c r="ISF54" s="140"/>
      <c r="ISG54" s="140"/>
      <c r="ISH54" s="140"/>
      <c r="ISI54" s="140"/>
      <c r="ISJ54" s="140"/>
      <c r="ISK54" s="140"/>
      <c r="ISL54" s="140"/>
      <c r="ISM54" s="140"/>
      <c r="ISN54" s="140"/>
      <c r="ISO54" s="140"/>
      <c r="ISP54" s="140"/>
      <c r="ISQ54" s="140"/>
      <c r="ISR54" s="140"/>
      <c r="ISS54" s="140"/>
      <c r="IST54" s="140"/>
      <c r="ISU54" s="140"/>
      <c r="ISV54" s="140"/>
      <c r="ISW54" s="140"/>
      <c r="ISX54" s="140"/>
      <c r="ISY54" s="140"/>
      <c r="ISZ54" s="140"/>
      <c r="ITA54" s="140"/>
      <c r="ITB54" s="140"/>
      <c r="ITC54" s="140"/>
      <c r="ITD54" s="140"/>
      <c r="ITE54" s="140"/>
      <c r="ITF54" s="140"/>
      <c r="ITG54" s="140"/>
      <c r="ITH54" s="140"/>
      <c r="ITI54" s="140"/>
      <c r="ITJ54" s="140"/>
      <c r="ITK54" s="140"/>
      <c r="ITL54" s="140"/>
      <c r="ITM54" s="140"/>
      <c r="ITN54" s="140"/>
      <c r="ITO54" s="140"/>
      <c r="ITP54" s="140"/>
      <c r="ITQ54" s="140"/>
      <c r="ITR54" s="140"/>
      <c r="ITS54" s="140"/>
      <c r="ITT54" s="140"/>
      <c r="ITU54" s="140"/>
      <c r="ITV54" s="140"/>
      <c r="ITW54" s="140"/>
      <c r="ITX54" s="140"/>
      <c r="ITY54" s="140"/>
      <c r="ITZ54" s="140"/>
      <c r="IUA54" s="140"/>
      <c r="IUB54" s="140"/>
      <c r="IUC54" s="140"/>
      <c r="IUD54" s="140"/>
      <c r="IUE54" s="140"/>
      <c r="IUF54" s="140"/>
      <c r="IUG54" s="140"/>
      <c r="IUH54" s="140"/>
      <c r="IUI54" s="140"/>
      <c r="IUJ54" s="140"/>
      <c r="IUK54" s="140"/>
      <c r="IUL54" s="140"/>
      <c r="IUM54" s="140"/>
      <c r="IUN54" s="140"/>
      <c r="IUO54" s="140"/>
      <c r="IUP54" s="140"/>
      <c r="IUQ54" s="140"/>
      <c r="IUR54" s="140"/>
      <c r="IUS54" s="140"/>
      <c r="IUT54" s="140"/>
      <c r="IUU54" s="140"/>
      <c r="IUV54" s="140"/>
      <c r="IUW54" s="140"/>
      <c r="IUX54" s="140"/>
      <c r="IUY54" s="140"/>
      <c r="IUZ54" s="140"/>
      <c r="IVA54" s="140"/>
      <c r="IVB54" s="140"/>
      <c r="IVC54" s="140"/>
      <c r="IVD54" s="140"/>
      <c r="IVE54" s="140"/>
      <c r="IVF54" s="140"/>
      <c r="IVG54" s="140"/>
      <c r="IVH54" s="140"/>
      <c r="IVI54" s="140"/>
      <c r="IVJ54" s="140"/>
      <c r="IVK54" s="140"/>
      <c r="IVL54" s="140"/>
      <c r="IVM54" s="140"/>
      <c r="IVN54" s="140"/>
      <c r="IVO54" s="140"/>
      <c r="IVP54" s="140"/>
      <c r="IVQ54" s="140"/>
      <c r="IVR54" s="140"/>
      <c r="IVS54" s="140"/>
      <c r="IVT54" s="140"/>
      <c r="IVU54" s="140"/>
      <c r="IVV54" s="140"/>
      <c r="IVW54" s="140"/>
      <c r="IVX54" s="140"/>
      <c r="IVY54" s="140"/>
      <c r="IVZ54" s="140"/>
      <c r="IWA54" s="140"/>
      <c r="IWB54" s="140"/>
      <c r="IWC54" s="140"/>
      <c r="IWD54" s="140"/>
      <c r="IWE54" s="140"/>
      <c r="IWF54" s="140"/>
      <c r="IWG54" s="140"/>
      <c r="IWH54" s="140"/>
      <c r="IWI54" s="140"/>
      <c r="IWJ54" s="140"/>
      <c r="IWK54" s="140"/>
      <c r="IWL54" s="140"/>
      <c r="IWM54" s="140"/>
      <c r="IWN54" s="140"/>
      <c r="IWO54" s="140"/>
      <c r="IWP54" s="140"/>
      <c r="IWQ54" s="140"/>
      <c r="IWR54" s="140"/>
      <c r="IWS54" s="140"/>
      <c r="IWT54" s="140"/>
      <c r="IWU54" s="140"/>
      <c r="IWV54" s="140"/>
      <c r="IWW54" s="140"/>
      <c r="IWX54" s="140"/>
      <c r="IWY54" s="140"/>
      <c r="IWZ54" s="140"/>
      <c r="IXA54" s="140"/>
      <c r="IXB54" s="140"/>
      <c r="IXC54" s="140"/>
      <c r="IXD54" s="140"/>
      <c r="IXE54" s="140"/>
      <c r="IXF54" s="140"/>
      <c r="IXG54" s="140"/>
      <c r="IXH54" s="140"/>
      <c r="IXI54" s="140"/>
      <c r="IXJ54" s="140"/>
      <c r="IXK54" s="140"/>
      <c r="IXL54" s="140"/>
      <c r="IXM54" s="140"/>
      <c r="IXN54" s="140"/>
      <c r="IXO54" s="140"/>
      <c r="IXP54" s="140"/>
      <c r="IXQ54" s="140"/>
      <c r="IXR54" s="140"/>
      <c r="IXS54" s="140"/>
      <c r="IXT54" s="140"/>
      <c r="IXU54" s="140"/>
      <c r="IXV54" s="140"/>
      <c r="IXW54" s="140"/>
      <c r="IXX54" s="140"/>
      <c r="IXY54" s="140"/>
      <c r="IXZ54" s="140"/>
      <c r="IYA54" s="140"/>
      <c r="IYB54" s="140"/>
      <c r="IYC54" s="140"/>
      <c r="IYD54" s="140"/>
      <c r="IYE54" s="140"/>
      <c r="IYF54" s="140"/>
      <c r="IYG54" s="140"/>
      <c r="IYH54" s="140"/>
      <c r="IYI54" s="140"/>
      <c r="IYJ54" s="140"/>
      <c r="IYK54" s="140"/>
      <c r="IYL54" s="140"/>
      <c r="IYM54" s="140"/>
      <c r="IYN54" s="140"/>
      <c r="IYO54" s="140"/>
      <c r="IYP54" s="140"/>
      <c r="IYQ54" s="140"/>
      <c r="IYR54" s="140"/>
      <c r="IYS54" s="140"/>
      <c r="IYT54" s="140"/>
      <c r="IYU54" s="140"/>
      <c r="IYV54" s="140"/>
      <c r="IYW54" s="140"/>
      <c r="IYX54" s="140"/>
      <c r="IYY54" s="140"/>
      <c r="IYZ54" s="140"/>
      <c r="IZA54" s="140"/>
      <c r="IZB54" s="140"/>
      <c r="IZC54" s="140"/>
      <c r="IZD54" s="140"/>
      <c r="IZE54" s="140"/>
      <c r="IZF54" s="140"/>
      <c r="IZG54" s="140"/>
      <c r="IZH54" s="140"/>
      <c r="IZI54" s="140"/>
      <c r="IZJ54" s="140"/>
      <c r="IZK54" s="140"/>
      <c r="IZL54" s="140"/>
      <c r="IZM54" s="140"/>
      <c r="IZN54" s="140"/>
      <c r="IZO54" s="140"/>
      <c r="IZP54" s="140"/>
      <c r="IZQ54" s="140"/>
      <c r="IZR54" s="140"/>
      <c r="IZS54" s="140"/>
      <c r="IZT54" s="140"/>
      <c r="IZU54" s="140"/>
      <c r="IZV54" s="140"/>
      <c r="IZW54" s="140"/>
      <c r="IZX54" s="140"/>
      <c r="IZY54" s="140"/>
      <c r="IZZ54" s="140"/>
      <c r="JAA54" s="140"/>
      <c r="JAB54" s="140"/>
      <c r="JAC54" s="140"/>
      <c r="JAD54" s="140"/>
      <c r="JAE54" s="140"/>
      <c r="JAF54" s="140"/>
      <c r="JAG54" s="140"/>
      <c r="JAH54" s="140"/>
      <c r="JAI54" s="140"/>
      <c r="JAJ54" s="140"/>
      <c r="JAK54" s="140"/>
      <c r="JAL54" s="140"/>
      <c r="JAM54" s="140"/>
      <c r="JAN54" s="140"/>
      <c r="JAO54" s="140"/>
      <c r="JAP54" s="140"/>
      <c r="JAQ54" s="140"/>
      <c r="JAR54" s="140"/>
      <c r="JAS54" s="140"/>
      <c r="JAT54" s="140"/>
      <c r="JAU54" s="140"/>
      <c r="JAV54" s="140"/>
      <c r="JAW54" s="140"/>
      <c r="JAX54" s="140"/>
      <c r="JAY54" s="140"/>
      <c r="JAZ54" s="140"/>
      <c r="JBA54" s="140"/>
      <c r="JBB54" s="140"/>
      <c r="JBC54" s="140"/>
      <c r="JBD54" s="140"/>
      <c r="JBE54" s="140"/>
      <c r="JBF54" s="140"/>
      <c r="JBG54" s="140"/>
      <c r="JBH54" s="140"/>
      <c r="JBI54" s="140"/>
      <c r="JBJ54" s="140"/>
      <c r="JBK54" s="140"/>
      <c r="JBL54" s="140"/>
      <c r="JBM54" s="140"/>
      <c r="JBN54" s="140"/>
      <c r="JBO54" s="140"/>
      <c r="JBP54" s="140"/>
      <c r="JBQ54" s="140"/>
      <c r="JBR54" s="140"/>
      <c r="JBS54" s="140"/>
      <c r="JBT54" s="140"/>
      <c r="JBU54" s="140"/>
      <c r="JBV54" s="140"/>
      <c r="JBW54" s="140"/>
      <c r="JBX54" s="140"/>
      <c r="JBY54" s="140"/>
      <c r="JBZ54" s="140"/>
      <c r="JCA54" s="140"/>
      <c r="JCB54" s="140"/>
      <c r="JCC54" s="140"/>
      <c r="JCD54" s="140"/>
      <c r="JCE54" s="140"/>
      <c r="JCF54" s="140"/>
      <c r="JCG54" s="140"/>
      <c r="JCH54" s="140"/>
      <c r="JCI54" s="140"/>
      <c r="JCJ54" s="140"/>
      <c r="JCK54" s="140"/>
      <c r="JCL54" s="140"/>
      <c r="JCM54" s="140"/>
      <c r="JCN54" s="140"/>
      <c r="JCO54" s="140"/>
      <c r="JCP54" s="140"/>
      <c r="JCQ54" s="140"/>
      <c r="JCR54" s="140"/>
      <c r="JCS54" s="140"/>
      <c r="JCT54" s="140"/>
      <c r="JCU54" s="140"/>
      <c r="JCV54" s="140"/>
      <c r="JCW54" s="140"/>
      <c r="JCX54" s="140"/>
      <c r="JCY54" s="140"/>
      <c r="JCZ54" s="140"/>
      <c r="JDA54" s="140"/>
      <c r="JDB54" s="140"/>
      <c r="JDC54" s="140"/>
      <c r="JDD54" s="140"/>
      <c r="JDE54" s="140"/>
      <c r="JDF54" s="140"/>
      <c r="JDG54" s="140"/>
      <c r="JDH54" s="140"/>
      <c r="JDI54" s="140"/>
      <c r="JDJ54" s="140"/>
      <c r="JDK54" s="140"/>
      <c r="JDL54" s="140"/>
      <c r="JDM54" s="140"/>
      <c r="JDN54" s="140"/>
      <c r="JDO54" s="140"/>
      <c r="JDP54" s="140"/>
      <c r="JDQ54" s="140"/>
      <c r="JDR54" s="140"/>
      <c r="JDS54" s="140"/>
      <c r="JDT54" s="140"/>
      <c r="JDU54" s="140"/>
      <c r="JDV54" s="140"/>
      <c r="JDW54" s="140"/>
      <c r="JDX54" s="140"/>
      <c r="JDY54" s="140"/>
      <c r="JDZ54" s="140"/>
      <c r="JEA54" s="140"/>
      <c r="JEB54" s="140"/>
      <c r="JEC54" s="140"/>
      <c r="JED54" s="140"/>
      <c r="JEE54" s="140"/>
      <c r="JEF54" s="140"/>
      <c r="JEG54" s="140"/>
      <c r="JEH54" s="140"/>
      <c r="JEI54" s="140"/>
      <c r="JEJ54" s="140"/>
      <c r="JEK54" s="140"/>
      <c r="JEL54" s="140"/>
      <c r="JEM54" s="140"/>
      <c r="JEN54" s="140"/>
      <c r="JEO54" s="140"/>
      <c r="JEP54" s="140"/>
      <c r="JEQ54" s="140"/>
      <c r="JER54" s="140"/>
      <c r="JES54" s="140"/>
      <c r="JET54" s="140"/>
      <c r="JEU54" s="140"/>
      <c r="JEV54" s="140"/>
      <c r="JEW54" s="140"/>
      <c r="JEX54" s="140"/>
      <c r="JEY54" s="140"/>
      <c r="JEZ54" s="140"/>
      <c r="JFA54" s="140"/>
      <c r="JFB54" s="140"/>
      <c r="JFC54" s="140"/>
      <c r="JFD54" s="140"/>
      <c r="JFE54" s="140"/>
      <c r="JFF54" s="140"/>
      <c r="JFG54" s="140"/>
      <c r="JFH54" s="140"/>
      <c r="JFI54" s="140"/>
      <c r="JFJ54" s="140"/>
      <c r="JFK54" s="140"/>
      <c r="JFL54" s="140"/>
      <c r="JFM54" s="140"/>
      <c r="JFN54" s="140"/>
      <c r="JFO54" s="140"/>
      <c r="JFP54" s="140"/>
      <c r="JFQ54" s="140"/>
      <c r="JFR54" s="140"/>
      <c r="JFS54" s="140"/>
      <c r="JFT54" s="140"/>
      <c r="JFU54" s="140"/>
      <c r="JFV54" s="140"/>
      <c r="JFW54" s="140"/>
      <c r="JFX54" s="140"/>
      <c r="JFY54" s="140"/>
      <c r="JFZ54" s="140"/>
      <c r="JGA54" s="140"/>
      <c r="JGB54" s="140"/>
      <c r="JGC54" s="140"/>
      <c r="JGD54" s="140"/>
      <c r="JGE54" s="140"/>
      <c r="JGF54" s="140"/>
      <c r="JGG54" s="140"/>
      <c r="JGH54" s="140"/>
      <c r="JGI54" s="140"/>
      <c r="JGJ54" s="140"/>
      <c r="JGK54" s="140"/>
      <c r="JGL54" s="140"/>
      <c r="JGM54" s="140"/>
      <c r="JGN54" s="140"/>
      <c r="JGO54" s="140"/>
      <c r="JGP54" s="140"/>
      <c r="JGQ54" s="140"/>
      <c r="JGR54" s="140"/>
      <c r="JGS54" s="140"/>
      <c r="JGT54" s="140"/>
      <c r="JGU54" s="140"/>
      <c r="JGV54" s="140"/>
      <c r="JGW54" s="140"/>
      <c r="JGX54" s="140"/>
      <c r="JGY54" s="140"/>
      <c r="JGZ54" s="140"/>
      <c r="JHA54" s="140"/>
      <c r="JHB54" s="140"/>
      <c r="JHC54" s="140"/>
      <c r="JHD54" s="140"/>
      <c r="JHE54" s="140"/>
      <c r="JHF54" s="140"/>
      <c r="JHG54" s="140"/>
      <c r="JHH54" s="140"/>
      <c r="JHI54" s="140"/>
      <c r="JHJ54" s="140"/>
      <c r="JHK54" s="140"/>
      <c r="JHL54" s="140"/>
      <c r="JHM54" s="140"/>
      <c r="JHN54" s="140"/>
      <c r="JHO54" s="140"/>
      <c r="JHP54" s="140"/>
      <c r="JHQ54" s="140"/>
      <c r="JHR54" s="140"/>
      <c r="JHS54" s="140"/>
      <c r="JHT54" s="140"/>
      <c r="JHU54" s="140"/>
      <c r="JHV54" s="140"/>
      <c r="JHW54" s="140"/>
      <c r="JHX54" s="140"/>
      <c r="JHY54" s="140"/>
      <c r="JHZ54" s="140"/>
      <c r="JIA54" s="140"/>
      <c r="JIB54" s="140"/>
      <c r="JIC54" s="140"/>
      <c r="JID54" s="140"/>
      <c r="JIE54" s="140"/>
      <c r="JIF54" s="140"/>
      <c r="JIG54" s="140"/>
      <c r="JIH54" s="140"/>
      <c r="JII54" s="140"/>
      <c r="JIJ54" s="140"/>
      <c r="JIK54" s="140"/>
      <c r="JIL54" s="140"/>
      <c r="JIM54" s="140"/>
      <c r="JIN54" s="140"/>
      <c r="JIO54" s="140"/>
      <c r="JIP54" s="140"/>
      <c r="JIQ54" s="140"/>
      <c r="JIR54" s="140"/>
      <c r="JIS54" s="140"/>
      <c r="JIT54" s="140"/>
      <c r="JIU54" s="140"/>
      <c r="JIV54" s="140"/>
      <c r="JIW54" s="140"/>
      <c r="JIX54" s="140"/>
      <c r="JIY54" s="140"/>
      <c r="JIZ54" s="140"/>
      <c r="JJA54" s="140"/>
      <c r="JJB54" s="140"/>
      <c r="JJC54" s="140"/>
      <c r="JJD54" s="140"/>
      <c r="JJE54" s="140"/>
      <c r="JJF54" s="140"/>
      <c r="JJG54" s="140"/>
      <c r="JJH54" s="140"/>
      <c r="JJI54" s="140"/>
      <c r="JJJ54" s="140"/>
      <c r="JJK54" s="140"/>
      <c r="JJL54" s="140"/>
      <c r="JJM54" s="140"/>
      <c r="JJN54" s="140"/>
      <c r="JJO54" s="140"/>
      <c r="JJP54" s="140"/>
      <c r="JJQ54" s="140"/>
      <c r="JJR54" s="140"/>
      <c r="JJS54" s="140"/>
      <c r="JJT54" s="140"/>
      <c r="JJU54" s="140"/>
      <c r="JJV54" s="140"/>
      <c r="JJW54" s="140"/>
      <c r="JJX54" s="140"/>
      <c r="JJY54" s="140"/>
      <c r="JJZ54" s="140"/>
      <c r="JKA54" s="140"/>
      <c r="JKB54" s="140"/>
      <c r="JKC54" s="140"/>
      <c r="JKD54" s="140"/>
      <c r="JKE54" s="140"/>
      <c r="JKF54" s="140"/>
      <c r="JKG54" s="140"/>
      <c r="JKH54" s="140"/>
      <c r="JKI54" s="140"/>
      <c r="JKJ54" s="140"/>
      <c r="JKK54" s="140"/>
      <c r="JKL54" s="140"/>
      <c r="JKM54" s="140"/>
      <c r="JKN54" s="140"/>
      <c r="JKO54" s="140"/>
      <c r="JKP54" s="140"/>
      <c r="JKQ54" s="140"/>
      <c r="JKR54" s="140"/>
      <c r="JKS54" s="140"/>
      <c r="JKT54" s="140"/>
      <c r="JKU54" s="140"/>
      <c r="JKV54" s="140"/>
      <c r="JKW54" s="140"/>
      <c r="JKX54" s="140"/>
      <c r="JKY54" s="140"/>
      <c r="JKZ54" s="140"/>
      <c r="JLA54" s="140"/>
      <c r="JLB54" s="140"/>
      <c r="JLC54" s="140"/>
      <c r="JLD54" s="140"/>
      <c r="JLE54" s="140"/>
      <c r="JLF54" s="140"/>
      <c r="JLG54" s="140"/>
      <c r="JLH54" s="140"/>
      <c r="JLI54" s="140"/>
      <c r="JLJ54" s="140"/>
      <c r="JLK54" s="140"/>
      <c r="JLL54" s="140"/>
      <c r="JLM54" s="140"/>
      <c r="JLN54" s="140"/>
      <c r="JLO54" s="140"/>
      <c r="JLP54" s="140"/>
      <c r="JLQ54" s="140"/>
      <c r="JLR54" s="140"/>
      <c r="JLS54" s="140"/>
      <c r="JLT54" s="140"/>
      <c r="JLU54" s="140"/>
      <c r="JLV54" s="140"/>
      <c r="JLW54" s="140"/>
      <c r="JLX54" s="140"/>
      <c r="JLY54" s="140"/>
      <c r="JLZ54" s="140"/>
      <c r="JMA54" s="140"/>
      <c r="JMB54" s="140"/>
      <c r="JMC54" s="140"/>
      <c r="JMD54" s="140"/>
      <c r="JME54" s="140"/>
      <c r="JMF54" s="140"/>
      <c r="JMG54" s="140"/>
      <c r="JMH54" s="140"/>
      <c r="JMI54" s="140"/>
      <c r="JMJ54" s="140"/>
      <c r="JMK54" s="140"/>
      <c r="JML54" s="140"/>
      <c r="JMM54" s="140"/>
      <c r="JMN54" s="140"/>
      <c r="JMO54" s="140"/>
      <c r="JMP54" s="140"/>
      <c r="JMQ54" s="140"/>
      <c r="JMR54" s="140"/>
      <c r="JMS54" s="140"/>
      <c r="JMT54" s="140"/>
      <c r="JMU54" s="140"/>
      <c r="JMV54" s="140"/>
      <c r="JMW54" s="140"/>
      <c r="JMX54" s="140"/>
      <c r="JMY54" s="140"/>
      <c r="JMZ54" s="140"/>
      <c r="JNA54" s="140"/>
      <c r="JNB54" s="140"/>
      <c r="JNC54" s="140"/>
      <c r="JND54" s="140"/>
      <c r="JNE54" s="140"/>
      <c r="JNF54" s="140"/>
      <c r="JNG54" s="140"/>
      <c r="JNH54" s="140"/>
      <c r="JNI54" s="140"/>
      <c r="JNJ54" s="140"/>
      <c r="JNK54" s="140"/>
      <c r="JNL54" s="140"/>
      <c r="JNM54" s="140"/>
      <c r="JNN54" s="140"/>
      <c r="JNO54" s="140"/>
      <c r="JNP54" s="140"/>
      <c r="JNQ54" s="140"/>
      <c r="JNR54" s="140"/>
      <c r="JNS54" s="140"/>
      <c r="JNT54" s="140"/>
      <c r="JNU54" s="140"/>
      <c r="JNV54" s="140"/>
      <c r="JNW54" s="140"/>
      <c r="JNX54" s="140"/>
      <c r="JNY54" s="140"/>
      <c r="JNZ54" s="140"/>
      <c r="JOA54" s="140"/>
      <c r="JOB54" s="140"/>
      <c r="JOC54" s="140"/>
      <c r="JOD54" s="140"/>
      <c r="JOE54" s="140"/>
      <c r="JOF54" s="140"/>
      <c r="JOG54" s="140"/>
      <c r="JOH54" s="140"/>
      <c r="JOI54" s="140"/>
      <c r="JOJ54" s="140"/>
      <c r="JOK54" s="140"/>
      <c r="JOL54" s="140"/>
      <c r="JOM54" s="140"/>
      <c r="JON54" s="140"/>
      <c r="JOO54" s="140"/>
      <c r="JOP54" s="140"/>
      <c r="JOQ54" s="140"/>
      <c r="JOR54" s="140"/>
      <c r="JOS54" s="140"/>
      <c r="JOT54" s="140"/>
      <c r="JOU54" s="140"/>
      <c r="JOV54" s="140"/>
      <c r="JOW54" s="140"/>
      <c r="JOX54" s="140"/>
      <c r="JOY54" s="140"/>
      <c r="JOZ54" s="140"/>
      <c r="JPA54" s="140"/>
      <c r="JPB54" s="140"/>
      <c r="JPC54" s="140"/>
      <c r="JPD54" s="140"/>
      <c r="JPE54" s="140"/>
      <c r="JPF54" s="140"/>
      <c r="JPG54" s="140"/>
      <c r="JPH54" s="140"/>
      <c r="JPI54" s="140"/>
      <c r="JPJ54" s="140"/>
      <c r="JPK54" s="140"/>
      <c r="JPL54" s="140"/>
      <c r="JPM54" s="140"/>
      <c r="JPN54" s="140"/>
      <c r="JPO54" s="140"/>
      <c r="JPP54" s="140"/>
      <c r="JPQ54" s="140"/>
      <c r="JPR54" s="140"/>
      <c r="JPS54" s="140"/>
      <c r="JPT54" s="140"/>
      <c r="JPU54" s="140"/>
      <c r="JPV54" s="140"/>
      <c r="JPW54" s="140"/>
      <c r="JPX54" s="140"/>
      <c r="JPY54" s="140"/>
      <c r="JPZ54" s="140"/>
      <c r="JQA54" s="140"/>
      <c r="JQB54" s="140"/>
      <c r="JQC54" s="140"/>
      <c r="JQD54" s="140"/>
      <c r="JQE54" s="140"/>
      <c r="JQF54" s="140"/>
      <c r="JQG54" s="140"/>
      <c r="JQH54" s="140"/>
      <c r="JQI54" s="140"/>
      <c r="JQJ54" s="140"/>
      <c r="JQK54" s="140"/>
      <c r="JQL54" s="140"/>
      <c r="JQM54" s="140"/>
      <c r="JQN54" s="140"/>
      <c r="JQO54" s="140"/>
      <c r="JQP54" s="140"/>
      <c r="JQQ54" s="140"/>
      <c r="JQR54" s="140"/>
      <c r="JQS54" s="140"/>
      <c r="JQT54" s="140"/>
      <c r="JQU54" s="140"/>
      <c r="JQV54" s="140"/>
      <c r="JQW54" s="140"/>
      <c r="JQX54" s="140"/>
      <c r="JQY54" s="140"/>
      <c r="JQZ54" s="140"/>
      <c r="JRA54" s="140"/>
      <c r="JRB54" s="140"/>
      <c r="JRC54" s="140"/>
      <c r="JRD54" s="140"/>
      <c r="JRE54" s="140"/>
      <c r="JRF54" s="140"/>
      <c r="JRG54" s="140"/>
      <c r="JRH54" s="140"/>
      <c r="JRI54" s="140"/>
      <c r="JRJ54" s="140"/>
      <c r="JRK54" s="140"/>
      <c r="JRL54" s="140"/>
      <c r="JRM54" s="140"/>
      <c r="JRN54" s="140"/>
      <c r="JRO54" s="140"/>
      <c r="JRP54" s="140"/>
      <c r="JRQ54" s="140"/>
      <c r="JRR54" s="140"/>
      <c r="JRS54" s="140"/>
      <c r="JRT54" s="140"/>
      <c r="JRU54" s="140"/>
      <c r="JRV54" s="140"/>
      <c r="JRW54" s="140"/>
      <c r="JRX54" s="140"/>
      <c r="JRY54" s="140"/>
      <c r="JRZ54" s="140"/>
      <c r="JSA54" s="140"/>
      <c r="JSB54" s="140"/>
      <c r="JSC54" s="140"/>
      <c r="JSD54" s="140"/>
      <c r="JSE54" s="140"/>
      <c r="JSF54" s="140"/>
      <c r="JSG54" s="140"/>
      <c r="JSH54" s="140"/>
      <c r="JSI54" s="140"/>
      <c r="JSJ54" s="140"/>
      <c r="JSK54" s="140"/>
      <c r="JSL54" s="140"/>
      <c r="JSM54" s="140"/>
      <c r="JSN54" s="140"/>
      <c r="JSO54" s="140"/>
      <c r="JSP54" s="140"/>
      <c r="JSQ54" s="140"/>
      <c r="JSR54" s="140"/>
      <c r="JSS54" s="140"/>
      <c r="JST54" s="140"/>
      <c r="JSU54" s="140"/>
      <c r="JSV54" s="140"/>
      <c r="JSW54" s="140"/>
      <c r="JSX54" s="140"/>
      <c r="JSY54" s="140"/>
      <c r="JSZ54" s="140"/>
      <c r="JTA54" s="140"/>
      <c r="JTB54" s="140"/>
      <c r="JTC54" s="140"/>
      <c r="JTD54" s="140"/>
      <c r="JTE54" s="140"/>
      <c r="JTF54" s="140"/>
      <c r="JTG54" s="140"/>
      <c r="JTH54" s="140"/>
      <c r="JTI54" s="140"/>
      <c r="JTJ54" s="140"/>
      <c r="JTK54" s="140"/>
      <c r="JTL54" s="140"/>
      <c r="JTM54" s="140"/>
      <c r="JTN54" s="140"/>
      <c r="JTO54" s="140"/>
      <c r="JTP54" s="140"/>
      <c r="JTQ54" s="140"/>
      <c r="JTR54" s="140"/>
      <c r="JTS54" s="140"/>
      <c r="JTT54" s="140"/>
      <c r="JTU54" s="140"/>
      <c r="JTV54" s="140"/>
      <c r="JTW54" s="140"/>
      <c r="JTX54" s="140"/>
      <c r="JTY54" s="140"/>
      <c r="JTZ54" s="140"/>
      <c r="JUA54" s="140"/>
      <c r="JUB54" s="140"/>
      <c r="JUC54" s="140"/>
      <c r="JUD54" s="140"/>
      <c r="JUE54" s="140"/>
      <c r="JUF54" s="140"/>
      <c r="JUG54" s="140"/>
      <c r="JUH54" s="140"/>
      <c r="JUI54" s="140"/>
      <c r="JUJ54" s="140"/>
      <c r="JUK54" s="140"/>
      <c r="JUL54" s="140"/>
      <c r="JUM54" s="140"/>
      <c r="JUN54" s="140"/>
      <c r="JUO54" s="140"/>
      <c r="JUP54" s="140"/>
      <c r="JUQ54" s="140"/>
      <c r="JUR54" s="140"/>
      <c r="JUS54" s="140"/>
      <c r="JUT54" s="140"/>
      <c r="JUU54" s="140"/>
      <c r="JUV54" s="140"/>
      <c r="JUW54" s="140"/>
      <c r="JUX54" s="140"/>
      <c r="JUY54" s="140"/>
      <c r="JUZ54" s="140"/>
      <c r="JVA54" s="140"/>
      <c r="JVB54" s="140"/>
      <c r="JVC54" s="140"/>
      <c r="JVD54" s="140"/>
      <c r="JVE54" s="140"/>
      <c r="JVF54" s="140"/>
      <c r="JVG54" s="140"/>
      <c r="JVH54" s="140"/>
      <c r="JVI54" s="140"/>
      <c r="JVJ54" s="140"/>
      <c r="JVK54" s="140"/>
      <c r="JVL54" s="140"/>
      <c r="JVM54" s="140"/>
      <c r="JVN54" s="140"/>
      <c r="JVO54" s="140"/>
      <c r="JVP54" s="140"/>
      <c r="JVQ54" s="140"/>
      <c r="JVR54" s="140"/>
      <c r="JVS54" s="140"/>
      <c r="JVT54" s="140"/>
      <c r="JVU54" s="140"/>
      <c r="JVV54" s="140"/>
      <c r="JVW54" s="140"/>
      <c r="JVX54" s="140"/>
      <c r="JVY54" s="140"/>
      <c r="JVZ54" s="140"/>
      <c r="JWA54" s="140"/>
      <c r="JWB54" s="140"/>
      <c r="JWC54" s="140"/>
      <c r="JWD54" s="140"/>
      <c r="JWE54" s="140"/>
      <c r="JWF54" s="140"/>
      <c r="JWG54" s="140"/>
      <c r="JWH54" s="140"/>
      <c r="JWI54" s="140"/>
      <c r="JWJ54" s="140"/>
      <c r="JWK54" s="140"/>
      <c r="JWL54" s="140"/>
      <c r="JWM54" s="140"/>
      <c r="JWN54" s="140"/>
      <c r="JWO54" s="140"/>
      <c r="JWP54" s="140"/>
      <c r="JWQ54" s="140"/>
      <c r="JWR54" s="140"/>
      <c r="JWS54" s="140"/>
      <c r="JWT54" s="140"/>
      <c r="JWU54" s="140"/>
      <c r="JWV54" s="140"/>
      <c r="JWW54" s="140"/>
      <c r="JWX54" s="140"/>
      <c r="JWY54" s="140"/>
      <c r="JWZ54" s="140"/>
      <c r="JXA54" s="140"/>
      <c r="JXB54" s="140"/>
      <c r="JXC54" s="140"/>
      <c r="JXD54" s="140"/>
      <c r="JXE54" s="140"/>
      <c r="JXF54" s="140"/>
      <c r="JXG54" s="140"/>
      <c r="JXH54" s="140"/>
      <c r="JXI54" s="140"/>
      <c r="JXJ54" s="140"/>
      <c r="JXK54" s="140"/>
      <c r="JXL54" s="140"/>
      <c r="JXM54" s="140"/>
      <c r="JXN54" s="140"/>
      <c r="JXO54" s="140"/>
      <c r="JXP54" s="140"/>
      <c r="JXQ54" s="140"/>
      <c r="JXR54" s="140"/>
      <c r="JXS54" s="140"/>
      <c r="JXT54" s="140"/>
      <c r="JXU54" s="140"/>
      <c r="JXV54" s="140"/>
      <c r="JXW54" s="140"/>
      <c r="JXX54" s="140"/>
      <c r="JXY54" s="140"/>
      <c r="JXZ54" s="140"/>
      <c r="JYA54" s="140"/>
      <c r="JYB54" s="140"/>
      <c r="JYC54" s="140"/>
      <c r="JYD54" s="140"/>
      <c r="JYE54" s="140"/>
      <c r="JYF54" s="140"/>
      <c r="JYG54" s="140"/>
      <c r="JYH54" s="140"/>
      <c r="JYI54" s="140"/>
      <c r="JYJ54" s="140"/>
      <c r="JYK54" s="140"/>
      <c r="JYL54" s="140"/>
      <c r="JYM54" s="140"/>
      <c r="JYN54" s="140"/>
      <c r="JYO54" s="140"/>
      <c r="JYP54" s="140"/>
      <c r="JYQ54" s="140"/>
      <c r="JYR54" s="140"/>
      <c r="JYS54" s="140"/>
      <c r="JYT54" s="140"/>
      <c r="JYU54" s="140"/>
      <c r="JYV54" s="140"/>
      <c r="JYW54" s="140"/>
      <c r="JYX54" s="140"/>
      <c r="JYY54" s="140"/>
      <c r="JYZ54" s="140"/>
      <c r="JZA54" s="140"/>
      <c r="JZB54" s="140"/>
      <c r="JZC54" s="140"/>
      <c r="JZD54" s="140"/>
      <c r="JZE54" s="140"/>
      <c r="JZF54" s="140"/>
      <c r="JZG54" s="140"/>
      <c r="JZH54" s="140"/>
      <c r="JZI54" s="140"/>
      <c r="JZJ54" s="140"/>
      <c r="JZK54" s="140"/>
      <c r="JZL54" s="140"/>
      <c r="JZM54" s="140"/>
      <c r="JZN54" s="140"/>
      <c r="JZO54" s="140"/>
      <c r="JZP54" s="140"/>
      <c r="JZQ54" s="140"/>
      <c r="JZR54" s="140"/>
      <c r="JZS54" s="140"/>
      <c r="JZT54" s="140"/>
      <c r="JZU54" s="140"/>
      <c r="JZV54" s="140"/>
      <c r="JZW54" s="140"/>
      <c r="JZX54" s="140"/>
      <c r="JZY54" s="140"/>
      <c r="JZZ54" s="140"/>
      <c r="KAA54" s="140"/>
      <c r="KAB54" s="140"/>
      <c r="KAC54" s="140"/>
      <c r="KAD54" s="140"/>
      <c r="KAE54" s="140"/>
      <c r="KAF54" s="140"/>
      <c r="KAG54" s="140"/>
      <c r="KAH54" s="140"/>
      <c r="KAI54" s="140"/>
      <c r="KAJ54" s="140"/>
      <c r="KAK54" s="140"/>
      <c r="KAL54" s="140"/>
      <c r="KAM54" s="140"/>
      <c r="KAN54" s="140"/>
      <c r="KAO54" s="140"/>
      <c r="KAP54" s="140"/>
      <c r="KAQ54" s="140"/>
      <c r="KAR54" s="140"/>
      <c r="KAS54" s="140"/>
      <c r="KAT54" s="140"/>
      <c r="KAU54" s="140"/>
      <c r="KAV54" s="140"/>
      <c r="KAW54" s="140"/>
      <c r="KAX54" s="140"/>
      <c r="KAY54" s="140"/>
      <c r="KAZ54" s="140"/>
      <c r="KBA54" s="140"/>
      <c r="KBB54" s="140"/>
      <c r="KBC54" s="140"/>
      <c r="KBD54" s="140"/>
      <c r="KBE54" s="140"/>
      <c r="KBF54" s="140"/>
      <c r="KBG54" s="140"/>
      <c r="KBH54" s="140"/>
      <c r="KBI54" s="140"/>
      <c r="KBJ54" s="140"/>
      <c r="KBK54" s="140"/>
      <c r="KBL54" s="140"/>
      <c r="KBM54" s="140"/>
      <c r="KBN54" s="140"/>
      <c r="KBO54" s="140"/>
      <c r="KBP54" s="140"/>
      <c r="KBQ54" s="140"/>
      <c r="KBR54" s="140"/>
      <c r="KBS54" s="140"/>
      <c r="KBT54" s="140"/>
      <c r="KBU54" s="140"/>
      <c r="KBV54" s="140"/>
      <c r="KBW54" s="140"/>
      <c r="KBX54" s="140"/>
      <c r="KBY54" s="140"/>
      <c r="KBZ54" s="140"/>
      <c r="KCA54" s="140"/>
      <c r="KCB54" s="140"/>
      <c r="KCC54" s="140"/>
      <c r="KCD54" s="140"/>
      <c r="KCE54" s="140"/>
      <c r="KCF54" s="140"/>
      <c r="KCG54" s="140"/>
      <c r="KCH54" s="140"/>
      <c r="KCI54" s="140"/>
      <c r="KCJ54" s="140"/>
      <c r="KCK54" s="140"/>
      <c r="KCL54" s="140"/>
      <c r="KCM54" s="140"/>
      <c r="KCN54" s="140"/>
      <c r="KCO54" s="140"/>
      <c r="KCP54" s="140"/>
      <c r="KCQ54" s="140"/>
      <c r="KCR54" s="140"/>
      <c r="KCS54" s="140"/>
      <c r="KCT54" s="140"/>
      <c r="KCU54" s="140"/>
      <c r="KCV54" s="140"/>
      <c r="KCW54" s="140"/>
      <c r="KCX54" s="140"/>
      <c r="KCY54" s="140"/>
      <c r="KCZ54" s="140"/>
      <c r="KDA54" s="140"/>
      <c r="KDB54" s="140"/>
      <c r="KDC54" s="140"/>
      <c r="KDD54" s="140"/>
      <c r="KDE54" s="140"/>
      <c r="KDF54" s="140"/>
      <c r="KDG54" s="140"/>
      <c r="KDH54" s="140"/>
      <c r="KDI54" s="140"/>
      <c r="KDJ54" s="140"/>
      <c r="KDK54" s="140"/>
      <c r="KDL54" s="140"/>
      <c r="KDM54" s="140"/>
      <c r="KDN54" s="140"/>
      <c r="KDO54" s="140"/>
      <c r="KDP54" s="140"/>
      <c r="KDQ54" s="140"/>
      <c r="KDR54" s="140"/>
      <c r="KDS54" s="140"/>
      <c r="KDT54" s="140"/>
      <c r="KDU54" s="140"/>
      <c r="KDV54" s="140"/>
      <c r="KDW54" s="140"/>
      <c r="KDX54" s="140"/>
      <c r="KDY54" s="140"/>
      <c r="KDZ54" s="140"/>
      <c r="KEA54" s="140"/>
      <c r="KEB54" s="140"/>
      <c r="KEC54" s="140"/>
      <c r="KED54" s="140"/>
      <c r="KEE54" s="140"/>
      <c r="KEF54" s="140"/>
      <c r="KEG54" s="140"/>
      <c r="KEH54" s="140"/>
      <c r="KEI54" s="140"/>
      <c r="KEJ54" s="140"/>
      <c r="KEK54" s="140"/>
      <c r="KEL54" s="140"/>
      <c r="KEM54" s="140"/>
      <c r="KEN54" s="140"/>
      <c r="KEO54" s="140"/>
      <c r="KEP54" s="140"/>
      <c r="KEQ54" s="140"/>
      <c r="KER54" s="140"/>
      <c r="KES54" s="140"/>
      <c r="KET54" s="140"/>
      <c r="KEU54" s="140"/>
      <c r="KEV54" s="140"/>
      <c r="KEW54" s="140"/>
      <c r="KEX54" s="140"/>
      <c r="KEY54" s="140"/>
      <c r="KEZ54" s="140"/>
      <c r="KFA54" s="140"/>
      <c r="KFB54" s="140"/>
      <c r="KFC54" s="140"/>
      <c r="KFD54" s="140"/>
      <c r="KFE54" s="140"/>
      <c r="KFF54" s="140"/>
      <c r="KFG54" s="140"/>
      <c r="KFH54" s="140"/>
      <c r="KFI54" s="140"/>
      <c r="KFJ54" s="140"/>
      <c r="KFK54" s="140"/>
      <c r="KFL54" s="140"/>
      <c r="KFM54" s="140"/>
      <c r="KFN54" s="140"/>
      <c r="KFO54" s="140"/>
      <c r="KFP54" s="140"/>
      <c r="KFQ54" s="140"/>
      <c r="KFR54" s="140"/>
      <c r="KFS54" s="140"/>
      <c r="KFT54" s="140"/>
      <c r="KFU54" s="140"/>
      <c r="KFV54" s="140"/>
      <c r="KFW54" s="140"/>
      <c r="KFX54" s="140"/>
      <c r="KFY54" s="140"/>
      <c r="KFZ54" s="140"/>
      <c r="KGA54" s="140"/>
      <c r="KGB54" s="140"/>
      <c r="KGC54" s="140"/>
      <c r="KGD54" s="140"/>
      <c r="KGE54" s="140"/>
      <c r="KGF54" s="140"/>
      <c r="KGG54" s="140"/>
      <c r="KGH54" s="140"/>
      <c r="KGI54" s="140"/>
      <c r="KGJ54" s="140"/>
      <c r="KGK54" s="140"/>
      <c r="KGL54" s="140"/>
      <c r="KGM54" s="140"/>
      <c r="KGN54" s="140"/>
      <c r="KGO54" s="140"/>
      <c r="KGP54" s="140"/>
      <c r="KGQ54" s="140"/>
      <c r="KGR54" s="140"/>
      <c r="KGS54" s="140"/>
      <c r="KGT54" s="140"/>
      <c r="KGU54" s="140"/>
      <c r="KGV54" s="140"/>
      <c r="KGW54" s="140"/>
      <c r="KGX54" s="140"/>
      <c r="KGY54" s="140"/>
      <c r="KGZ54" s="140"/>
      <c r="KHA54" s="140"/>
      <c r="KHB54" s="140"/>
      <c r="KHC54" s="140"/>
      <c r="KHD54" s="140"/>
      <c r="KHE54" s="140"/>
      <c r="KHF54" s="140"/>
      <c r="KHG54" s="140"/>
      <c r="KHH54" s="140"/>
      <c r="KHI54" s="140"/>
      <c r="KHJ54" s="140"/>
      <c r="KHK54" s="140"/>
      <c r="KHL54" s="140"/>
      <c r="KHM54" s="140"/>
      <c r="KHN54" s="140"/>
      <c r="KHO54" s="140"/>
      <c r="KHP54" s="140"/>
      <c r="KHQ54" s="140"/>
      <c r="KHR54" s="140"/>
      <c r="KHS54" s="140"/>
      <c r="KHT54" s="140"/>
      <c r="KHU54" s="140"/>
      <c r="KHV54" s="140"/>
      <c r="KHW54" s="140"/>
      <c r="KHX54" s="140"/>
      <c r="KHY54" s="140"/>
      <c r="KHZ54" s="140"/>
      <c r="KIA54" s="140"/>
      <c r="KIB54" s="140"/>
      <c r="KIC54" s="140"/>
      <c r="KID54" s="140"/>
      <c r="KIE54" s="140"/>
      <c r="KIF54" s="140"/>
      <c r="KIG54" s="140"/>
      <c r="KIH54" s="140"/>
      <c r="KII54" s="140"/>
      <c r="KIJ54" s="140"/>
      <c r="KIK54" s="140"/>
      <c r="KIL54" s="140"/>
      <c r="KIM54" s="140"/>
      <c r="KIN54" s="140"/>
      <c r="KIO54" s="140"/>
      <c r="KIP54" s="140"/>
      <c r="KIQ54" s="140"/>
      <c r="KIR54" s="140"/>
      <c r="KIS54" s="140"/>
      <c r="KIT54" s="140"/>
      <c r="KIU54" s="140"/>
      <c r="KIV54" s="140"/>
      <c r="KIW54" s="140"/>
      <c r="KIX54" s="140"/>
      <c r="KIY54" s="140"/>
      <c r="KIZ54" s="140"/>
      <c r="KJA54" s="140"/>
      <c r="KJB54" s="140"/>
      <c r="KJC54" s="140"/>
      <c r="KJD54" s="140"/>
      <c r="KJE54" s="140"/>
      <c r="KJF54" s="140"/>
      <c r="KJG54" s="140"/>
      <c r="KJH54" s="140"/>
      <c r="KJI54" s="140"/>
      <c r="KJJ54" s="140"/>
      <c r="KJK54" s="140"/>
      <c r="KJL54" s="140"/>
      <c r="KJM54" s="140"/>
      <c r="KJN54" s="140"/>
      <c r="KJO54" s="140"/>
      <c r="KJP54" s="140"/>
      <c r="KJQ54" s="140"/>
      <c r="KJR54" s="140"/>
      <c r="KJS54" s="140"/>
      <c r="KJT54" s="140"/>
      <c r="KJU54" s="140"/>
      <c r="KJV54" s="140"/>
      <c r="KJW54" s="140"/>
      <c r="KJX54" s="140"/>
      <c r="KJY54" s="140"/>
      <c r="KJZ54" s="140"/>
      <c r="KKA54" s="140"/>
      <c r="KKB54" s="140"/>
      <c r="KKC54" s="140"/>
      <c r="KKD54" s="140"/>
      <c r="KKE54" s="140"/>
      <c r="KKF54" s="140"/>
      <c r="KKG54" s="140"/>
      <c r="KKH54" s="140"/>
      <c r="KKI54" s="140"/>
      <c r="KKJ54" s="140"/>
      <c r="KKK54" s="140"/>
      <c r="KKL54" s="140"/>
      <c r="KKM54" s="140"/>
      <c r="KKN54" s="140"/>
      <c r="KKO54" s="140"/>
      <c r="KKP54" s="140"/>
      <c r="KKQ54" s="140"/>
      <c r="KKR54" s="140"/>
      <c r="KKS54" s="140"/>
      <c r="KKT54" s="140"/>
      <c r="KKU54" s="140"/>
      <c r="KKV54" s="140"/>
      <c r="KKW54" s="140"/>
      <c r="KKX54" s="140"/>
      <c r="KKY54" s="140"/>
      <c r="KKZ54" s="140"/>
      <c r="KLA54" s="140"/>
      <c r="KLB54" s="140"/>
      <c r="KLC54" s="140"/>
      <c r="KLD54" s="140"/>
      <c r="KLE54" s="140"/>
      <c r="KLF54" s="140"/>
      <c r="KLG54" s="140"/>
      <c r="KLH54" s="140"/>
      <c r="KLI54" s="140"/>
      <c r="KLJ54" s="140"/>
      <c r="KLK54" s="140"/>
      <c r="KLL54" s="140"/>
      <c r="KLM54" s="140"/>
      <c r="KLN54" s="140"/>
      <c r="KLO54" s="140"/>
      <c r="KLP54" s="140"/>
      <c r="KLQ54" s="140"/>
      <c r="KLR54" s="140"/>
      <c r="KLS54" s="140"/>
      <c r="KLT54" s="140"/>
      <c r="KLU54" s="140"/>
      <c r="KLV54" s="140"/>
      <c r="KLW54" s="140"/>
      <c r="KLX54" s="140"/>
      <c r="KLY54" s="140"/>
      <c r="KLZ54" s="140"/>
      <c r="KMA54" s="140"/>
      <c r="KMB54" s="140"/>
      <c r="KMC54" s="140"/>
      <c r="KMD54" s="140"/>
      <c r="KME54" s="140"/>
      <c r="KMF54" s="140"/>
      <c r="KMG54" s="140"/>
      <c r="KMH54" s="140"/>
      <c r="KMI54" s="140"/>
      <c r="KMJ54" s="140"/>
      <c r="KMK54" s="140"/>
      <c r="KML54" s="140"/>
      <c r="KMM54" s="140"/>
      <c r="KMN54" s="140"/>
      <c r="KMO54" s="140"/>
      <c r="KMP54" s="140"/>
      <c r="KMQ54" s="140"/>
      <c r="KMR54" s="140"/>
      <c r="KMS54" s="140"/>
      <c r="KMT54" s="140"/>
      <c r="KMU54" s="140"/>
      <c r="KMV54" s="140"/>
      <c r="KMW54" s="140"/>
      <c r="KMX54" s="140"/>
      <c r="KMY54" s="140"/>
      <c r="KMZ54" s="140"/>
      <c r="KNA54" s="140"/>
      <c r="KNB54" s="140"/>
      <c r="KNC54" s="140"/>
      <c r="KND54" s="140"/>
      <c r="KNE54" s="140"/>
      <c r="KNF54" s="140"/>
      <c r="KNG54" s="140"/>
      <c r="KNH54" s="140"/>
      <c r="KNI54" s="140"/>
      <c r="KNJ54" s="140"/>
      <c r="KNK54" s="140"/>
      <c r="KNL54" s="140"/>
      <c r="KNM54" s="140"/>
      <c r="KNN54" s="140"/>
      <c r="KNO54" s="140"/>
      <c r="KNP54" s="140"/>
      <c r="KNQ54" s="140"/>
      <c r="KNR54" s="140"/>
      <c r="KNS54" s="140"/>
      <c r="KNT54" s="140"/>
      <c r="KNU54" s="140"/>
      <c r="KNV54" s="140"/>
      <c r="KNW54" s="140"/>
      <c r="KNX54" s="140"/>
      <c r="KNY54" s="140"/>
      <c r="KNZ54" s="140"/>
      <c r="KOA54" s="140"/>
      <c r="KOB54" s="140"/>
      <c r="KOC54" s="140"/>
      <c r="KOD54" s="140"/>
      <c r="KOE54" s="140"/>
      <c r="KOF54" s="140"/>
      <c r="KOG54" s="140"/>
      <c r="KOH54" s="140"/>
      <c r="KOI54" s="140"/>
      <c r="KOJ54" s="140"/>
      <c r="KOK54" s="140"/>
      <c r="KOL54" s="140"/>
      <c r="KOM54" s="140"/>
      <c r="KON54" s="140"/>
      <c r="KOO54" s="140"/>
      <c r="KOP54" s="140"/>
      <c r="KOQ54" s="140"/>
      <c r="KOR54" s="140"/>
      <c r="KOS54" s="140"/>
      <c r="KOT54" s="140"/>
      <c r="KOU54" s="140"/>
      <c r="KOV54" s="140"/>
      <c r="KOW54" s="140"/>
      <c r="KOX54" s="140"/>
      <c r="KOY54" s="140"/>
      <c r="KOZ54" s="140"/>
      <c r="KPA54" s="140"/>
      <c r="KPB54" s="140"/>
      <c r="KPC54" s="140"/>
      <c r="KPD54" s="140"/>
      <c r="KPE54" s="140"/>
      <c r="KPF54" s="140"/>
      <c r="KPG54" s="140"/>
      <c r="KPH54" s="140"/>
      <c r="KPI54" s="140"/>
      <c r="KPJ54" s="140"/>
      <c r="KPK54" s="140"/>
      <c r="KPL54" s="140"/>
      <c r="KPM54" s="140"/>
      <c r="KPN54" s="140"/>
      <c r="KPO54" s="140"/>
      <c r="KPP54" s="140"/>
      <c r="KPQ54" s="140"/>
      <c r="KPR54" s="140"/>
      <c r="KPS54" s="140"/>
      <c r="KPT54" s="140"/>
      <c r="KPU54" s="140"/>
      <c r="KPV54" s="140"/>
      <c r="KPW54" s="140"/>
      <c r="KPX54" s="140"/>
      <c r="KPY54" s="140"/>
      <c r="KPZ54" s="140"/>
      <c r="KQA54" s="140"/>
      <c r="KQB54" s="140"/>
      <c r="KQC54" s="140"/>
      <c r="KQD54" s="140"/>
      <c r="KQE54" s="140"/>
      <c r="KQF54" s="140"/>
      <c r="KQG54" s="140"/>
      <c r="KQH54" s="140"/>
      <c r="KQI54" s="140"/>
      <c r="KQJ54" s="140"/>
      <c r="KQK54" s="140"/>
      <c r="KQL54" s="140"/>
      <c r="KQM54" s="140"/>
      <c r="KQN54" s="140"/>
      <c r="KQO54" s="140"/>
      <c r="KQP54" s="140"/>
      <c r="KQQ54" s="140"/>
      <c r="KQR54" s="140"/>
      <c r="KQS54" s="140"/>
      <c r="KQT54" s="140"/>
      <c r="KQU54" s="140"/>
      <c r="KQV54" s="140"/>
      <c r="KQW54" s="140"/>
      <c r="KQX54" s="140"/>
      <c r="KQY54" s="140"/>
      <c r="KQZ54" s="140"/>
      <c r="KRA54" s="140"/>
      <c r="KRB54" s="140"/>
      <c r="KRC54" s="140"/>
      <c r="KRD54" s="140"/>
      <c r="KRE54" s="140"/>
      <c r="KRF54" s="140"/>
      <c r="KRG54" s="140"/>
      <c r="KRH54" s="140"/>
      <c r="KRI54" s="140"/>
      <c r="KRJ54" s="140"/>
      <c r="KRK54" s="140"/>
      <c r="KRL54" s="140"/>
      <c r="KRM54" s="140"/>
      <c r="KRN54" s="140"/>
      <c r="KRO54" s="140"/>
      <c r="KRP54" s="140"/>
      <c r="KRQ54" s="140"/>
      <c r="KRR54" s="140"/>
      <c r="KRS54" s="140"/>
      <c r="KRT54" s="140"/>
      <c r="KRU54" s="140"/>
      <c r="KRV54" s="140"/>
      <c r="KRW54" s="140"/>
      <c r="KRX54" s="140"/>
      <c r="KRY54" s="140"/>
      <c r="KRZ54" s="140"/>
      <c r="KSA54" s="140"/>
      <c r="KSB54" s="140"/>
      <c r="KSC54" s="140"/>
      <c r="KSD54" s="140"/>
      <c r="KSE54" s="140"/>
      <c r="KSF54" s="140"/>
      <c r="KSG54" s="140"/>
      <c r="KSH54" s="140"/>
      <c r="KSI54" s="140"/>
      <c r="KSJ54" s="140"/>
      <c r="KSK54" s="140"/>
      <c r="KSL54" s="140"/>
      <c r="KSM54" s="140"/>
      <c r="KSN54" s="140"/>
      <c r="KSO54" s="140"/>
      <c r="KSP54" s="140"/>
      <c r="KSQ54" s="140"/>
      <c r="KSR54" s="140"/>
      <c r="KSS54" s="140"/>
      <c r="KST54" s="140"/>
      <c r="KSU54" s="140"/>
      <c r="KSV54" s="140"/>
      <c r="KSW54" s="140"/>
      <c r="KSX54" s="140"/>
      <c r="KSY54" s="140"/>
      <c r="KSZ54" s="140"/>
      <c r="KTA54" s="140"/>
      <c r="KTB54" s="140"/>
      <c r="KTC54" s="140"/>
      <c r="KTD54" s="140"/>
      <c r="KTE54" s="140"/>
      <c r="KTF54" s="140"/>
      <c r="KTG54" s="140"/>
      <c r="KTH54" s="140"/>
      <c r="KTI54" s="140"/>
      <c r="KTJ54" s="140"/>
      <c r="KTK54" s="140"/>
      <c r="KTL54" s="140"/>
      <c r="KTM54" s="140"/>
      <c r="KTN54" s="140"/>
      <c r="KTO54" s="140"/>
      <c r="KTP54" s="140"/>
      <c r="KTQ54" s="140"/>
      <c r="KTR54" s="140"/>
      <c r="KTS54" s="140"/>
      <c r="KTT54" s="140"/>
      <c r="KTU54" s="140"/>
      <c r="KTV54" s="140"/>
      <c r="KTW54" s="140"/>
      <c r="KTX54" s="140"/>
      <c r="KTY54" s="140"/>
      <c r="KTZ54" s="140"/>
      <c r="KUA54" s="140"/>
      <c r="KUB54" s="140"/>
      <c r="KUC54" s="140"/>
      <c r="KUD54" s="140"/>
      <c r="KUE54" s="140"/>
      <c r="KUF54" s="140"/>
      <c r="KUG54" s="140"/>
      <c r="KUH54" s="140"/>
      <c r="KUI54" s="140"/>
      <c r="KUJ54" s="140"/>
      <c r="KUK54" s="140"/>
      <c r="KUL54" s="140"/>
      <c r="KUM54" s="140"/>
      <c r="KUN54" s="140"/>
      <c r="KUO54" s="140"/>
      <c r="KUP54" s="140"/>
      <c r="KUQ54" s="140"/>
      <c r="KUR54" s="140"/>
      <c r="KUS54" s="140"/>
      <c r="KUT54" s="140"/>
      <c r="KUU54" s="140"/>
      <c r="KUV54" s="140"/>
      <c r="KUW54" s="140"/>
      <c r="KUX54" s="140"/>
      <c r="KUY54" s="140"/>
      <c r="KUZ54" s="140"/>
      <c r="KVA54" s="140"/>
      <c r="KVB54" s="140"/>
      <c r="KVC54" s="140"/>
      <c r="KVD54" s="140"/>
      <c r="KVE54" s="140"/>
      <c r="KVF54" s="140"/>
      <c r="KVG54" s="140"/>
      <c r="KVH54" s="140"/>
      <c r="KVI54" s="140"/>
      <c r="KVJ54" s="140"/>
      <c r="KVK54" s="140"/>
      <c r="KVL54" s="140"/>
      <c r="KVM54" s="140"/>
      <c r="KVN54" s="140"/>
      <c r="KVO54" s="140"/>
      <c r="KVP54" s="140"/>
      <c r="KVQ54" s="140"/>
      <c r="KVR54" s="140"/>
      <c r="KVS54" s="140"/>
      <c r="KVT54" s="140"/>
      <c r="KVU54" s="140"/>
      <c r="KVV54" s="140"/>
      <c r="KVW54" s="140"/>
      <c r="KVX54" s="140"/>
      <c r="KVY54" s="140"/>
      <c r="KVZ54" s="140"/>
      <c r="KWA54" s="140"/>
      <c r="KWB54" s="140"/>
      <c r="KWC54" s="140"/>
      <c r="KWD54" s="140"/>
      <c r="KWE54" s="140"/>
      <c r="KWF54" s="140"/>
      <c r="KWG54" s="140"/>
      <c r="KWH54" s="140"/>
      <c r="KWI54" s="140"/>
      <c r="KWJ54" s="140"/>
      <c r="KWK54" s="140"/>
      <c r="KWL54" s="140"/>
      <c r="KWM54" s="140"/>
      <c r="KWN54" s="140"/>
      <c r="KWO54" s="140"/>
      <c r="KWP54" s="140"/>
      <c r="KWQ54" s="140"/>
      <c r="KWR54" s="140"/>
      <c r="KWS54" s="140"/>
      <c r="KWT54" s="140"/>
      <c r="KWU54" s="140"/>
      <c r="KWV54" s="140"/>
      <c r="KWW54" s="140"/>
      <c r="KWX54" s="140"/>
      <c r="KWY54" s="140"/>
      <c r="KWZ54" s="140"/>
      <c r="KXA54" s="140"/>
      <c r="KXB54" s="140"/>
      <c r="KXC54" s="140"/>
      <c r="KXD54" s="140"/>
      <c r="KXE54" s="140"/>
      <c r="KXF54" s="140"/>
      <c r="KXG54" s="140"/>
      <c r="KXH54" s="140"/>
      <c r="KXI54" s="140"/>
      <c r="KXJ54" s="140"/>
      <c r="KXK54" s="140"/>
      <c r="KXL54" s="140"/>
      <c r="KXM54" s="140"/>
      <c r="KXN54" s="140"/>
      <c r="KXO54" s="140"/>
      <c r="KXP54" s="140"/>
      <c r="KXQ54" s="140"/>
      <c r="KXR54" s="140"/>
      <c r="KXS54" s="140"/>
      <c r="KXT54" s="140"/>
      <c r="KXU54" s="140"/>
      <c r="KXV54" s="140"/>
      <c r="KXW54" s="140"/>
      <c r="KXX54" s="140"/>
      <c r="KXY54" s="140"/>
      <c r="KXZ54" s="140"/>
      <c r="KYA54" s="140"/>
      <c r="KYB54" s="140"/>
      <c r="KYC54" s="140"/>
      <c r="KYD54" s="140"/>
      <c r="KYE54" s="140"/>
      <c r="KYF54" s="140"/>
      <c r="KYG54" s="140"/>
      <c r="KYH54" s="140"/>
      <c r="KYI54" s="140"/>
      <c r="KYJ54" s="140"/>
      <c r="KYK54" s="140"/>
      <c r="KYL54" s="140"/>
      <c r="KYM54" s="140"/>
      <c r="KYN54" s="140"/>
      <c r="KYO54" s="140"/>
      <c r="KYP54" s="140"/>
      <c r="KYQ54" s="140"/>
      <c r="KYR54" s="140"/>
      <c r="KYS54" s="140"/>
      <c r="KYT54" s="140"/>
      <c r="KYU54" s="140"/>
      <c r="KYV54" s="140"/>
      <c r="KYW54" s="140"/>
      <c r="KYX54" s="140"/>
      <c r="KYY54" s="140"/>
      <c r="KYZ54" s="140"/>
      <c r="KZA54" s="140"/>
      <c r="KZB54" s="140"/>
      <c r="KZC54" s="140"/>
      <c r="KZD54" s="140"/>
      <c r="KZE54" s="140"/>
      <c r="KZF54" s="140"/>
      <c r="KZG54" s="140"/>
      <c r="KZH54" s="140"/>
      <c r="KZI54" s="140"/>
      <c r="KZJ54" s="140"/>
      <c r="KZK54" s="140"/>
      <c r="KZL54" s="140"/>
      <c r="KZM54" s="140"/>
      <c r="KZN54" s="140"/>
      <c r="KZO54" s="140"/>
      <c r="KZP54" s="140"/>
      <c r="KZQ54" s="140"/>
      <c r="KZR54" s="140"/>
      <c r="KZS54" s="140"/>
      <c r="KZT54" s="140"/>
      <c r="KZU54" s="140"/>
      <c r="KZV54" s="140"/>
      <c r="KZW54" s="140"/>
      <c r="KZX54" s="140"/>
      <c r="KZY54" s="140"/>
      <c r="KZZ54" s="140"/>
      <c r="LAA54" s="140"/>
      <c r="LAB54" s="140"/>
      <c r="LAC54" s="140"/>
      <c r="LAD54" s="140"/>
      <c r="LAE54" s="140"/>
      <c r="LAF54" s="140"/>
      <c r="LAG54" s="140"/>
      <c r="LAH54" s="140"/>
      <c r="LAI54" s="140"/>
      <c r="LAJ54" s="140"/>
      <c r="LAK54" s="140"/>
      <c r="LAL54" s="140"/>
      <c r="LAM54" s="140"/>
      <c r="LAN54" s="140"/>
      <c r="LAO54" s="140"/>
      <c r="LAP54" s="140"/>
      <c r="LAQ54" s="140"/>
      <c r="LAR54" s="140"/>
      <c r="LAS54" s="140"/>
      <c r="LAT54" s="140"/>
      <c r="LAU54" s="140"/>
      <c r="LAV54" s="140"/>
      <c r="LAW54" s="140"/>
      <c r="LAX54" s="140"/>
      <c r="LAY54" s="140"/>
      <c r="LAZ54" s="140"/>
      <c r="LBA54" s="140"/>
      <c r="LBB54" s="140"/>
      <c r="LBC54" s="140"/>
      <c r="LBD54" s="140"/>
      <c r="LBE54" s="140"/>
      <c r="LBF54" s="140"/>
      <c r="LBG54" s="140"/>
      <c r="LBH54" s="140"/>
      <c r="LBI54" s="140"/>
      <c r="LBJ54" s="140"/>
      <c r="LBK54" s="140"/>
      <c r="LBL54" s="140"/>
      <c r="LBM54" s="140"/>
      <c r="LBN54" s="140"/>
      <c r="LBO54" s="140"/>
      <c r="LBP54" s="140"/>
      <c r="LBQ54" s="140"/>
      <c r="LBR54" s="140"/>
      <c r="LBS54" s="140"/>
      <c r="LBT54" s="140"/>
      <c r="LBU54" s="140"/>
      <c r="LBV54" s="140"/>
      <c r="LBW54" s="140"/>
      <c r="LBX54" s="140"/>
      <c r="LBY54" s="140"/>
      <c r="LBZ54" s="140"/>
      <c r="LCA54" s="140"/>
      <c r="LCB54" s="140"/>
      <c r="LCC54" s="140"/>
      <c r="LCD54" s="140"/>
      <c r="LCE54" s="140"/>
      <c r="LCF54" s="140"/>
      <c r="LCG54" s="140"/>
      <c r="LCH54" s="140"/>
      <c r="LCI54" s="140"/>
      <c r="LCJ54" s="140"/>
      <c r="LCK54" s="140"/>
      <c r="LCL54" s="140"/>
      <c r="LCM54" s="140"/>
      <c r="LCN54" s="140"/>
      <c r="LCO54" s="140"/>
      <c r="LCP54" s="140"/>
      <c r="LCQ54" s="140"/>
      <c r="LCR54" s="140"/>
      <c r="LCS54" s="140"/>
      <c r="LCT54" s="140"/>
      <c r="LCU54" s="140"/>
      <c r="LCV54" s="140"/>
      <c r="LCW54" s="140"/>
      <c r="LCX54" s="140"/>
      <c r="LCY54" s="140"/>
      <c r="LCZ54" s="140"/>
      <c r="LDA54" s="140"/>
      <c r="LDB54" s="140"/>
      <c r="LDC54" s="140"/>
      <c r="LDD54" s="140"/>
      <c r="LDE54" s="140"/>
      <c r="LDF54" s="140"/>
      <c r="LDG54" s="140"/>
      <c r="LDH54" s="140"/>
      <c r="LDI54" s="140"/>
      <c r="LDJ54" s="140"/>
      <c r="LDK54" s="140"/>
      <c r="LDL54" s="140"/>
      <c r="LDM54" s="140"/>
      <c r="LDN54" s="140"/>
      <c r="LDO54" s="140"/>
      <c r="LDP54" s="140"/>
      <c r="LDQ54" s="140"/>
      <c r="LDR54" s="140"/>
      <c r="LDS54" s="140"/>
      <c r="LDT54" s="140"/>
      <c r="LDU54" s="140"/>
      <c r="LDV54" s="140"/>
      <c r="LDW54" s="140"/>
      <c r="LDX54" s="140"/>
      <c r="LDY54" s="140"/>
      <c r="LDZ54" s="140"/>
      <c r="LEA54" s="140"/>
      <c r="LEB54" s="140"/>
      <c r="LEC54" s="140"/>
      <c r="LED54" s="140"/>
      <c r="LEE54" s="140"/>
      <c r="LEF54" s="140"/>
      <c r="LEG54" s="140"/>
      <c r="LEH54" s="140"/>
      <c r="LEI54" s="140"/>
      <c r="LEJ54" s="140"/>
      <c r="LEK54" s="140"/>
      <c r="LEL54" s="140"/>
      <c r="LEM54" s="140"/>
      <c r="LEN54" s="140"/>
      <c r="LEO54" s="140"/>
      <c r="LEP54" s="140"/>
      <c r="LEQ54" s="140"/>
      <c r="LER54" s="140"/>
      <c r="LES54" s="140"/>
      <c r="LET54" s="140"/>
      <c r="LEU54" s="140"/>
      <c r="LEV54" s="140"/>
      <c r="LEW54" s="140"/>
      <c r="LEX54" s="140"/>
      <c r="LEY54" s="140"/>
      <c r="LEZ54" s="140"/>
      <c r="LFA54" s="140"/>
      <c r="LFB54" s="140"/>
      <c r="LFC54" s="140"/>
      <c r="LFD54" s="140"/>
      <c r="LFE54" s="140"/>
      <c r="LFF54" s="140"/>
      <c r="LFG54" s="140"/>
      <c r="LFH54" s="140"/>
      <c r="LFI54" s="140"/>
      <c r="LFJ54" s="140"/>
      <c r="LFK54" s="140"/>
      <c r="LFL54" s="140"/>
      <c r="LFM54" s="140"/>
      <c r="LFN54" s="140"/>
      <c r="LFO54" s="140"/>
      <c r="LFP54" s="140"/>
      <c r="LFQ54" s="140"/>
      <c r="LFR54" s="140"/>
      <c r="LFS54" s="140"/>
      <c r="LFT54" s="140"/>
      <c r="LFU54" s="140"/>
      <c r="LFV54" s="140"/>
      <c r="LFW54" s="140"/>
      <c r="LFX54" s="140"/>
      <c r="LFY54" s="140"/>
      <c r="LFZ54" s="140"/>
      <c r="LGA54" s="140"/>
      <c r="LGB54" s="140"/>
      <c r="LGC54" s="140"/>
      <c r="LGD54" s="140"/>
      <c r="LGE54" s="140"/>
      <c r="LGF54" s="140"/>
      <c r="LGG54" s="140"/>
      <c r="LGH54" s="140"/>
      <c r="LGI54" s="140"/>
      <c r="LGJ54" s="140"/>
      <c r="LGK54" s="140"/>
      <c r="LGL54" s="140"/>
      <c r="LGM54" s="140"/>
      <c r="LGN54" s="140"/>
      <c r="LGO54" s="140"/>
      <c r="LGP54" s="140"/>
      <c r="LGQ54" s="140"/>
      <c r="LGR54" s="140"/>
      <c r="LGS54" s="140"/>
      <c r="LGT54" s="140"/>
      <c r="LGU54" s="140"/>
      <c r="LGV54" s="140"/>
      <c r="LGW54" s="140"/>
      <c r="LGX54" s="140"/>
      <c r="LGY54" s="140"/>
      <c r="LGZ54" s="140"/>
      <c r="LHA54" s="140"/>
      <c r="LHB54" s="140"/>
      <c r="LHC54" s="140"/>
      <c r="LHD54" s="140"/>
      <c r="LHE54" s="140"/>
      <c r="LHF54" s="140"/>
      <c r="LHG54" s="140"/>
      <c r="LHH54" s="140"/>
      <c r="LHI54" s="140"/>
      <c r="LHJ54" s="140"/>
      <c r="LHK54" s="140"/>
      <c r="LHL54" s="140"/>
      <c r="LHM54" s="140"/>
      <c r="LHN54" s="140"/>
      <c r="LHO54" s="140"/>
      <c r="LHP54" s="140"/>
      <c r="LHQ54" s="140"/>
      <c r="LHR54" s="140"/>
      <c r="LHS54" s="140"/>
      <c r="LHT54" s="140"/>
      <c r="LHU54" s="140"/>
      <c r="LHV54" s="140"/>
      <c r="LHW54" s="140"/>
      <c r="LHX54" s="140"/>
      <c r="LHY54" s="140"/>
      <c r="LHZ54" s="140"/>
      <c r="LIA54" s="140"/>
      <c r="LIB54" s="140"/>
      <c r="LIC54" s="140"/>
      <c r="LID54" s="140"/>
      <c r="LIE54" s="140"/>
      <c r="LIF54" s="140"/>
      <c r="LIG54" s="140"/>
      <c r="LIH54" s="140"/>
      <c r="LII54" s="140"/>
      <c r="LIJ54" s="140"/>
      <c r="LIK54" s="140"/>
      <c r="LIL54" s="140"/>
      <c r="LIM54" s="140"/>
      <c r="LIN54" s="140"/>
      <c r="LIO54" s="140"/>
      <c r="LIP54" s="140"/>
      <c r="LIQ54" s="140"/>
      <c r="LIR54" s="140"/>
      <c r="LIS54" s="140"/>
      <c r="LIT54" s="140"/>
      <c r="LIU54" s="140"/>
      <c r="LIV54" s="140"/>
      <c r="LIW54" s="140"/>
      <c r="LIX54" s="140"/>
      <c r="LIY54" s="140"/>
      <c r="LIZ54" s="140"/>
      <c r="LJA54" s="140"/>
      <c r="LJB54" s="140"/>
      <c r="LJC54" s="140"/>
      <c r="LJD54" s="140"/>
      <c r="LJE54" s="140"/>
      <c r="LJF54" s="140"/>
      <c r="LJG54" s="140"/>
      <c r="LJH54" s="140"/>
      <c r="LJI54" s="140"/>
      <c r="LJJ54" s="140"/>
      <c r="LJK54" s="140"/>
      <c r="LJL54" s="140"/>
      <c r="LJM54" s="140"/>
      <c r="LJN54" s="140"/>
      <c r="LJO54" s="140"/>
      <c r="LJP54" s="140"/>
      <c r="LJQ54" s="140"/>
      <c r="LJR54" s="140"/>
      <c r="LJS54" s="140"/>
      <c r="LJT54" s="140"/>
      <c r="LJU54" s="140"/>
      <c r="LJV54" s="140"/>
      <c r="LJW54" s="140"/>
      <c r="LJX54" s="140"/>
      <c r="LJY54" s="140"/>
      <c r="LJZ54" s="140"/>
      <c r="LKA54" s="140"/>
      <c r="LKB54" s="140"/>
      <c r="LKC54" s="140"/>
      <c r="LKD54" s="140"/>
      <c r="LKE54" s="140"/>
      <c r="LKF54" s="140"/>
      <c r="LKG54" s="140"/>
      <c r="LKH54" s="140"/>
      <c r="LKI54" s="140"/>
      <c r="LKJ54" s="140"/>
      <c r="LKK54" s="140"/>
      <c r="LKL54" s="140"/>
      <c r="LKM54" s="140"/>
      <c r="LKN54" s="140"/>
      <c r="LKO54" s="140"/>
      <c r="LKP54" s="140"/>
      <c r="LKQ54" s="140"/>
      <c r="LKR54" s="140"/>
      <c r="LKS54" s="140"/>
      <c r="LKT54" s="140"/>
      <c r="LKU54" s="140"/>
      <c r="LKV54" s="140"/>
      <c r="LKW54" s="140"/>
      <c r="LKX54" s="140"/>
      <c r="LKY54" s="140"/>
      <c r="LKZ54" s="140"/>
      <c r="LLA54" s="140"/>
      <c r="LLB54" s="140"/>
      <c r="LLC54" s="140"/>
      <c r="LLD54" s="140"/>
      <c r="LLE54" s="140"/>
      <c r="LLF54" s="140"/>
      <c r="LLG54" s="140"/>
      <c r="LLH54" s="140"/>
      <c r="LLI54" s="140"/>
      <c r="LLJ54" s="140"/>
      <c r="LLK54" s="140"/>
      <c r="LLL54" s="140"/>
      <c r="LLM54" s="140"/>
      <c r="LLN54" s="140"/>
      <c r="LLO54" s="140"/>
      <c r="LLP54" s="140"/>
      <c r="LLQ54" s="140"/>
      <c r="LLR54" s="140"/>
      <c r="LLS54" s="140"/>
      <c r="LLT54" s="140"/>
      <c r="LLU54" s="140"/>
      <c r="LLV54" s="140"/>
      <c r="LLW54" s="140"/>
      <c r="LLX54" s="140"/>
      <c r="LLY54" s="140"/>
      <c r="LLZ54" s="140"/>
      <c r="LMA54" s="140"/>
      <c r="LMB54" s="140"/>
      <c r="LMC54" s="140"/>
      <c r="LMD54" s="140"/>
      <c r="LME54" s="140"/>
      <c r="LMF54" s="140"/>
      <c r="LMG54" s="140"/>
      <c r="LMH54" s="140"/>
      <c r="LMI54" s="140"/>
      <c r="LMJ54" s="140"/>
      <c r="LMK54" s="140"/>
      <c r="LML54" s="140"/>
      <c r="LMM54" s="140"/>
      <c r="LMN54" s="140"/>
      <c r="LMO54" s="140"/>
      <c r="LMP54" s="140"/>
      <c r="LMQ54" s="140"/>
      <c r="LMR54" s="140"/>
      <c r="LMS54" s="140"/>
      <c r="LMT54" s="140"/>
      <c r="LMU54" s="140"/>
      <c r="LMV54" s="140"/>
      <c r="LMW54" s="140"/>
      <c r="LMX54" s="140"/>
      <c r="LMY54" s="140"/>
      <c r="LMZ54" s="140"/>
      <c r="LNA54" s="140"/>
      <c r="LNB54" s="140"/>
      <c r="LNC54" s="140"/>
      <c r="LND54" s="140"/>
      <c r="LNE54" s="140"/>
      <c r="LNF54" s="140"/>
      <c r="LNG54" s="140"/>
      <c r="LNH54" s="140"/>
      <c r="LNI54" s="140"/>
      <c r="LNJ54" s="140"/>
      <c r="LNK54" s="140"/>
      <c r="LNL54" s="140"/>
      <c r="LNM54" s="140"/>
      <c r="LNN54" s="140"/>
      <c r="LNO54" s="140"/>
      <c r="LNP54" s="140"/>
      <c r="LNQ54" s="140"/>
      <c r="LNR54" s="140"/>
      <c r="LNS54" s="140"/>
      <c r="LNT54" s="140"/>
      <c r="LNU54" s="140"/>
      <c r="LNV54" s="140"/>
      <c r="LNW54" s="140"/>
      <c r="LNX54" s="140"/>
      <c r="LNY54" s="140"/>
      <c r="LNZ54" s="140"/>
      <c r="LOA54" s="140"/>
      <c r="LOB54" s="140"/>
      <c r="LOC54" s="140"/>
      <c r="LOD54" s="140"/>
      <c r="LOE54" s="140"/>
      <c r="LOF54" s="140"/>
      <c r="LOG54" s="140"/>
      <c r="LOH54" s="140"/>
      <c r="LOI54" s="140"/>
      <c r="LOJ54" s="140"/>
      <c r="LOK54" s="140"/>
      <c r="LOL54" s="140"/>
      <c r="LOM54" s="140"/>
      <c r="LON54" s="140"/>
      <c r="LOO54" s="140"/>
      <c r="LOP54" s="140"/>
      <c r="LOQ54" s="140"/>
      <c r="LOR54" s="140"/>
      <c r="LOS54" s="140"/>
      <c r="LOT54" s="140"/>
      <c r="LOU54" s="140"/>
      <c r="LOV54" s="140"/>
      <c r="LOW54" s="140"/>
      <c r="LOX54" s="140"/>
      <c r="LOY54" s="140"/>
      <c r="LOZ54" s="140"/>
      <c r="LPA54" s="140"/>
      <c r="LPB54" s="140"/>
      <c r="LPC54" s="140"/>
      <c r="LPD54" s="140"/>
      <c r="LPE54" s="140"/>
      <c r="LPF54" s="140"/>
      <c r="LPG54" s="140"/>
      <c r="LPH54" s="140"/>
      <c r="LPI54" s="140"/>
      <c r="LPJ54" s="140"/>
      <c r="LPK54" s="140"/>
      <c r="LPL54" s="140"/>
      <c r="LPM54" s="140"/>
      <c r="LPN54" s="140"/>
      <c r="LPO54" s="140"/>
      <c r="LPP54" s="140"/>
      <c r="LPQ54" s="140"/>
      <c r="LPR54" s="140"/>
      <c r="LPS54" s="140"/>
      <c r="LPT54" s="140"/>
      <c r="LPU54" s="140"/>
      <c r="LPV54" s="140"/>
      <c r="LPW54" s="140"/>
      <c r="LPX54" s="140"/>
      <c r="LPY54" s="140"/>
      <c r="LPZ54" s="140"/>
      <c r="LQA54" s="140"/>
      <c r="LQB54" s="140"/>
      <c r="LQC54" s="140"/>
      <c r="LQD54" s="140"/>
      <c r="LQE54" s="140"/>
      <c r="LQF54" s="140"/>
      <c r="LQG54" s="140"/>
      <c r="LQH54" s="140"/>
      <c r="LQI54" s="140"/>
      <c r="LQJ54" s="140"/>
      <c r="LQK54" s="140"/>
      <c r="LQL54" s="140"/>
      <c r="LQM54" s="140"/>
      <c r="LQN54" s="140"/>
      <c r="LQO54" s="140"/>
      <c r="LQP54" s="140"/>
      <c r="LQQ54" s="140"/>
      <c r="LQR54" s="140"/>
      <c r="LQS54" s="140"/>
      <c r="LQT54" s="140"/>
      <c r="LQU54" s="140"/>
      <c r="LQV54" s="140"/>
      <c r="LQW54" s="140"/>
      <c r="LQX54" s="140"/>
      <c r="LQY54" s="140"/>
      <c r="LQZ54" s="140"/>
      <c r="LRA54" s="140"/>
      <c r="LRB54" s="140"/>
      <c r="LRC54" s="140"/>
      <c r="LRD54" s="140"/>
      <c r="LRE54" s="140"/>
      <c r="LRF54" s="140"/>
      <c r="LRG54" s="140"/>
      <c r="LRH54" s="140"/>
      <c r="LRI54" s="140"/>
      <c r="LRJ54" s="140"/>
      <c r="LRK54" s="140"/>
      <c r="LRL54" s="140"/>
      <c r="LRM54" s="140"/>
      <c r="LRN54" s="140"/>
      <c r="LRO54" s="140"/>
      <c r="LRP54" s="140"/>
      <c r="LRQ54" s="140"/>
      <c r="LRR54" s="140"/>
      <c r="LRS54" s="140"/>
      <c r="LRT54" s="140"/>
      <c r="LRU54" s="140"/>
      <c r="LRV54" s="140"/>
      <c r="LRW54" s="140"/>
      <c r="LRX54" s="140"/>
      <c r="LRY54" s="140"/>
      <c r="LRZ54" s="140"/>
      <c r="LSA54" s="140"/>
      <c r="LSB54" s="140"/>
      <c r="LSC54" s="140"/>
      <c r="LSD54" s="140"/>
      <c r="LSE54" s="140"/>
      <c r="LSF54" s="140"/>
      <c r="LSG54" s="140"/>
      <c r="LSH54" s="140"/>
      <c r="LSI54" s="140"/>
      <c r="LSJ54" s="140"/>
      <c r="LSK54" s="140"/>
      <c r="LSL54" s="140"/>
      <c r="LSM54" s="140"/>
      <c r="LSN54" s="140"/>
      <c r="LSO54" s="140"/>
      <c r="LSP54" s="140"/>
      <c r="LSQ54" s="140"/>
      <c r="LSR54" s="140"/>
      <c r="LSS54" s="140"/>
      <c r="LST54" s="140"/>
      <c r="LSU54" s="140"/>
      <c r="LSV54" s="140"/>
      <c r="LSW54" s="140"/>
      <c r="LSX54" s="140"/>
      <c r="LSY54" s="140"/>
      <c r="LSZ54" s="140"/>
      <c r="LTA54" s="140"/>
      <c r="LTB54" s="140"/>
      <c r="LTC54" s="140"/>
      <c r="LTD54" s="140"/>
      <c r="LTE54" s="140"/>
      <c r="LTF54" s="140"/>
      <c r="LTG54" s="140"/>
      <c r="LTH54" s="140"/>
      <c r="LTI54" s="140"/>
      <c r="LTJ54" s="140"/>
      <c r="LTK54" s="140"/>
      <c r="LTL54" s="140"/>
      <c r="LTM54" s="140"/>
      <c r="LTN54" s="140"/>
      <c r="LTO54" s="140"/>
      <c r="LTP54" s="140"/>
      <c r="LTQ54" s="140"/>
      <c r="LTR54" s="140"/>
      <c r="LTS54" s="140"/>
      <c r="LTT54" s="140"/>
      <c r="LTU54" s="140"/>
      <c r="LTV54" s="140"/>
      <c r="LTW54" s="140"/>
      <c r="LTX54" s="140"/>
      <c r="LTY54" s="140"/>
      <c r="LTZ54" s="140"/>
      <c r="LUA54" s="140"/>
      <c r="LUB54" s="140"/>
      <c r="LUC54" s="140"/>
      <c r="LUD54" s="140"/>
      <c r="LUE54" s="140"/>
      <c r="LUF54" s="140"/>
      <c r="LUG54" s="140"/>
      <c r="LUH54" s="140"/>
      <c r="LUI54" s="140"/>
      <c r="LUJ54" s="140"/>
      <c r="LUK54" s="140"/>
      <c r="LUL54" s="140"/>
      <c r="LUM54" s="140"/>
      <c r="LUN54" s="140"/>
      <c r="LUO54" s="140"/>
      <c r="LUP54" s="140"/>
      <c r="LUQ54" s="140"/>
      <c r="LUR54" s="140"/>
      <c r="LUS54" s="140"/>
      <c r="LUT54" s="140"/>
      <c r="LUU54" s="140"/>
      <c r="LUV54" s="140"/>
      <c r="LUW54" s="140"/>
      <c r="LUX54" s="140"/>
      <c r="LUY54" s="140"/>
      <c r="LUZ54" s="140"/>
      <c r="LVA54" s="140"/>
      <c r="LVB54" s="140"/>
      <c r="LVC54" s="140"/>
      <c r="LVD54" s="140"/>
      <c r="LVE54" s="140"/>
      <c r="LVF54" s="140"/>
      <c r="LVG54" s="140"/>
      <c r="LVH54" s="140"/>
      <c r="LVI54" s="140"/>
      <c r="LVJ54" s="140"/>
      <c r="LVK54" s="140"/>
      <c r="LVL54" s="140"/>
      <c r="LVM54" s="140"/>
      <c r="LVN54" s="140"/>
      <c r="LVO54" s="140"/>
      <c r="LVP54" s="140"/>
      <c r="LVQ54" s="140"/>
      <c r="LVR54" s="140"/>
      <c r="LVS54" s="140"/>
      <c r="LVT54" s="140"/>
      <c r="LVU54" s="140"/>
      <c r="LVV54" s="140"/>
      <c r="LVW54" s="140"/>
      <c r="LVX54" s="140"/>
      <c r="LVY54" s="140"/>
      <c r="LVZ54" s="140"/>
      <c r="LWA54" s="140"/>
      <c r="LWB54" s="140"/>
      <c r="LWC54" s="140"/>
      <c r="LWD54" s="140"/>
      <c r="LWE54" s="140"/>
      <c r="LWF54" s="140"/>
      <c r="LWG54" s="140"/>
      <c r="LWH54" s="140"/>
      <c r="LWI54" s="140"/>
      <c r="LWJ54" s="140"/>
      <c r="LWK54" s="140"/>
      <c r="LWL54" s="140"/>
      <c r="LWM54" s="140"/>
      <c r="LWN54" s="140"/>
      <c r="LWO54" s="140"/>
      <c r="LWP54" s="140"/>
      <c r="LWQ54" s="140"/>
      <c r="LWR54" s="140"/>
      <c r="LWS54" s="140"/>
      <c r="LWT54" s="140"/>
      <c r="LWU54" s="140"/>
      <c r="LWV54" s="140"/>
      <c r="LWW54" s="140"/>
      <c r="LWX54" s="140"/>
      <c r="LWY54" s="140"/>
      <c r="LWZ54" s="140"/>
      <c r="LXA54" s="140"/>
      <c r="LXB54" s="140"/>
      <c r="LXC54" s="140"/>
      <c r="LXD54" s="140"/>
      <c r="LXE54" s="140"/>
      <c r="LXF54" s="140"/>
      <c r="LXG54" s="140"/>
      <c r="LXH54" s="140"/>
      <c r="LXI54" s="140"/>
      <c r="LXJ54" s="140"/>
      <c r="LXK54" s="140"/>
      <c r="LXL54" s="140"/>
      <c r="LXM54" s="140"/>
      <c r="LXN54" s="140"/>
      <c r="LXO54" s="140"/>
      <c r="LXP54" s="140"/>
      <c r="LXQ54" s="140"/>
      <c r="LXR54" s="140"/>
      <c r="LXS54" s="140"/>
      <c r="LXT54" s="140"/>
      <c r="LXU54" s="140"/>
      <c r="LXV54" s="140"/>
      <c r="LXW54" s="140"/>
      <c r="LXX54" s="140"/>
      <c r="LXY54" s="140"/>
      <c r="LXZ54" s="140"/>
      <c r="LYA54" s="140"/>
      <c r="LYB54" s="140"/>
      <c r="LYC54" s="140"/>
      <c r="LYD54" s="140"/>
      <c r="LYE54" s="140"/>
      <c r="LYF54" s="140"/>
      <c r="LYG54" s="140"/>
      <c r="LYH54" s="140"/>
      <c r="LYI54" s="140"/>
      <c r="LYJ54" s="140"/>
      <c r="LYK54" s="140"/>
      <c r="LYL54" s="140"/>
      <c r="LYM54" s="140"/>
      <c r="LYN54" s="140"/>
      <c r="LYO54" s="140"/>
      <c r="LYP54" s="140"/>
      <c r="LYQ54" s="140"/>
      <c r="LYR54" s="140"/>
      <c r="LYS54" s="140"/>
      <c r="LYT54" s="140"/>
      <c r="LYU54" s="140"/>
      <c r="LYV54" s="140"/>
      <c r="LYW54" s="140"/>
      <c r="LYX54" s="140"/>
      <c r="LYY54" s="140"/>
      <c r="LYZ54" s="140"/>
      <c r="LZA54" s="140"/>
      <c r="LZB54" s="140"/>
      <c r="LZC54" s="140"/>
      <c r="LZD54" s="140"/>
      <c r="LZE54" s="140"/>
      <c r="LZF54" s="140"/>
      <c r="LZG54" s="140"/>
      <c r="LZH54" s="140"/>
      <c r="LZI54" s="140"/>
      <c r="LZJ54" s="140"/>
      <c r="LZK54" s="140"/>
      <c r="LZL54" s="140"/>
      <c r="LZM54" s="140"/>
      <c r="LZN54" s="140"/>
      <c r="LZO54" s="140"/>
      <c r="LZP54" s="140"/>
      <c r="LZQ54" s="140"/>
      <c r="LZR54" s="140"/>
      <c r="LZS54" s="140"/>
      <c r="LZT54" s="140"/>
      <c r="LZU54" s="140"/>
      <c r="LZV54" s="140"/>
      <c r="LZW54" s="140"/>
      <c r="LZX54" s="140"/>
      <c r="LZY54" s="140"/>
      <c r="LZZ54" s="140"/>
      <c r="MAA54" s="140"/>
      <c r="MAB54" s="140"/>
      <c r="MAC54" s="140"/>
      <c r="MAD54" s="140"/>
      <c r="MAE54" s="140"/>
      <c r="MAF54" s="140"/>
      <c r="MAG54" s="140"/>
      <c r="MAH54" s="140"/>
      <c r="MAI54" s="140"/>
      <c r="MAJ54" s="140"/>
      <c r="MAK54" s="140"/>
      <c r="MAL54" s="140"/>
      <c r="MAM54" s="140"/>
      <c r="MAN54" s="140"/>
      <c r="MAO54" s="140"/>
      <c r="MAP54" s="140"/>
      <c r="MAQ54" s="140"/>
      <c r="MAR54" s="140"/>
      <c r="MAS54" s="140"/>
      <c r="MAT54" s="140"/>
      <c r="MAU54" s="140"/>
      <c r="MAV54" s="140"/>
      <c r="MAW54" s="140"/>
      <c r="MAX54" s="140"/>
      <c r="MAY54" s="140"/>
      <c r="MAZ54" s="140"/>
      <c r="MBA54" s="140"/>
      <c r="MBB54" s="140"/>
      <c r="MBC54" s="140"/>
      <c r="MBD54" s="140"/>
      <c r="MBE54" s="140"/>
      <c r="MBF54" s="140"/>
      <c r="MBG54" s="140"/>
      <c r="MBH54" s="140"/>
      <c r="MBI54" s="140"/>
      <c r="MBJ54" s="140"/>
      <c r="MBK54" s="140"/>
      <c r="MBL54" s="140"/>
      <c r="MBM54" s="140"/>
      <c r="MBN54" s="140"/>
      <c r="MBO54" s="140"/>
      <c r="MBP54" s="140"/>
      <c r="MBQ54" s="140"/>
      <c r="MBR54" s="140"/>
      <c r="MBS54" s="140"/>
      <c r="MBT54" s="140"/>
      <c r="MBU54" s="140"/>
      <c r="MBV54" s="140"/>
      <c r="MBW54" s="140"/>
      <c r="MBX54" s="140"/>
      <c r="MBY54" s="140"/>
      <c r="MBZ54" s="140"/>
      <c r="MCA54" s="140"/>
      <c r="MCB54" s="140"/>
      <c r="MCC54" s="140"/>
      <c r="MCD54" s="140"/>
      <c r="MCE54" s="140"/>
      <c r="MCF54" s="140"/>
      <c r="MCG54" s="140"/>
      <c r="MCH54" s="140"/>
      <c r="MCI54" s="140"/>
      <c r="MCJ54" s="140"/>
      <c r="MCK54" s="140"/>
      <c r="MCL54" s="140"/>
      <c r="MCM54" s="140"/>
      <c r="MCN54" s="140"/>
      <c r="MCO54" s="140"/>
      <c r="MCP54" s="140"/>
      <c r="MCQ54" s="140"/>
      <c r="MCR54" s="140"/>
      <c r="MCS54" s="140"/>
      <c r="MCT54" s="140"/>
      <c r="MCU54" s="140"/>
      <c r="MCV54" s="140"/>
      <c r="MCW54" s="140"/>
      <c r="MCX54" s="140"/>
      <c r="MCY54" s="140"/>
      <c r="MCZ54" s="140"/>
      <c r="MDA54" s="140"/>
      <c r="MDB54" s="140"/>
      <c r="MDC54" s="140"/>
      <c r="MDD54" s="140"/>
      <c r="MDE54" s="140"/>
      <c r="MDF54" s="140"/>
      <c r="MDG54" s="140"/>
      <c r="MDH54" s="140"/>
      <c r="MDI54" s="140"/>
      <c r="MDJ54" s="140"/>
      <c r="MDK54" s="140"/>
      <c r="MDL54" s="140"/>
      <c r="MDM54" s="140"/>
      <c r="MDN54" s="140"/>
      <c r="MDO54" s="140"/>
      <c r="MDP54" s="140"/>
      <c r="MDQ54" s="140"/>
      <c r="MDR54" s="140"/>
      <c r="MDS54" s="140"/>
      <c r="MDT54" s="140"/>
      <c r="MDU54" s="140"/>
      <c r="MDV54" s="140"/>
      <c r="MDW54" s="140"/>
      <c r="MDX54" s="140"/>
      <c r="MDY54" s="140"/>
      <c r="MDZ54" s="140"/>
      <c r="MEA54" s="140"/>
      <c r="MEB54" s="140"/>
      <c r="MEC54" s="140"/>
      <c r="MED54" s="140"/>
      <c r="MEE54" s="140"/>
      <c r="MEF54" s="140"/>
      <c r="MEG54" s="140"/>
      <c r="MEH54" s="140"/>
      <c r="MEI54" s="140"/>
      <c r="MEJ54" s="140"/>
      <c r="MEK54" s="140"/>
      <c r="MEL54" s="140"/>
      <c r="MEM54" s="140"/>
      <c r="MEN54" s="140"/>
      <c r="MEO54" s="140"/>
      <c r="MEP54" s="140"/>
      <c r="MEQ54" s="140"/>
      <c r="MER54" s="140"/>
      <c r="MES54" s="140"/>
      <c r="MET54" s="140"/>
      <c r="MEU54" s="140"/>
      <c r="MEV54" s="140"/>
      <c r="MEW54" s="140"/>
      <c r="MEX54" s="140"/>
      <c r="MEY54" s="140"/>
      <c r="MEZ54" s="140"/>
      <c r="MFA54" s="140"/>
      <c r="MFB54" s="140"/>
      <c r="MFC54" s="140"/>
      <c r="MFD54" s="140"/>
      <c r="MFE54" s="140"/>
      <c r="MFF54" s="140"/>
      <c r="MFG54" s="140"/>
      <c r="MFH54" s="140"/>
      <c r="MFI54" s="140"/>
      <c r="MFJ54" s="140"/>
      <c r="MFK54" s="140"/>
      <c r="MFL54" s="140"/>
      <c r="MFM54" s="140"/>
      <c r="MFN54" s="140"/>
      <c r="MFO54" s="140"/>
      <c r="MFP54" s="140"/>
      <c r="MFQ54" s="140"/>
      <c r="MFR54" s="140"/>
      <c r="MFS54" s="140"/>
      <c r="MFT54" s="140"/>
      <c r="MFU54" s="140"/>
      <c r="MFV54" s="140"/>
      <c r="MFW54" s="140"/>
      <c r="MFX54" s="140"/>
      <c r="MFY54" s="140"/>
      <c r="MFZ54" s="140"/>
      <c r="MGA54" s="140"/>
      <c r="MGB54" s="140"/>
      <c r="MGC54" s="140"/>
      <c r="MGD54" s="140"/>
      <c r="MGE54" s="140"/>
      <c r="MGF54" s="140"/>
      <c r="MGG54" s="140"/>
      <c r="MGH54" s="140"/>
      <c r="MGI54" s="140"/>
      <c r="MGJ54" s="140"/>
      <c r="MGK54" s="140"/>
      <c r="MGL54" s="140"/>
      <c r="MGM54" s="140"/>
      <c r="MGN54" s="140"/>
      <c r="MGO54" s="140"/>
      <c r="MGP54" s="140"/>
      <c r="MGQ54" s="140"/>
      <c r="MGR54" s="140"/>
      <c r="MGS54" s="140"/>
      <c r="MGT54" s="140"/>
      <c r="MGU54" s="140"/>
      <c r="MGV54" s="140"/>
      <c r="MGW54" s="140"/>
      <c r="MGX54" s="140"/>
      <c r="MGY54" s="140"/>
      <c r="MGZ54" s="140"/>
      <c r="MHA54" s="140"/>
      <c r="MHB54" s="140"/>
      <c r="MHC54" s="140"/>
      <c r="MHD54" s="140"/>
      <c r="MHE54" s="140"/>
      <c r="MHF54" s="140"/>
      <c r="MHG54" s="140"/>
      <c r="MHH54" s="140"/>
      <c r="MHI54" s="140"/>
      <c r="MHJ54" s="140"/>
      <c r="MHK54" s="140"/>
      <c r="MHL54" s="140"/>
      <c r="MHM54" s="140"/>
      <c r="MHN54" s="140"/>
      <c r="MHO54" s="140"/>
      <c r="MHP54" s="140"/>
      <c r="MHQ54" s="140"/>
      <c r="MHR54" s="140"/>
      <c r="MHS54" s="140"/>
      <c r="MHT54" s="140"/>
      <c r="MHU54" s="140"/>
      <c r="MHV54" s="140"/>
      <c r="MHW54" s="140"/>
      <c r="MHX54" s="140"/>
      <c r="MHY54" s="140"/>
      <c r="MHZ54" s="140"/>
      <c r="MIA54" s="140"/>
      <c r="MIB54" s="140"/>
      <c r="MIC54" s="140"/>
      <c r="MID54" s="140"/>
      <c r="MIE54" s="140"/>
      <c r="MIF54" s="140"/>
      <c r="MIG54" s="140"/>
      <c r="MIH54" s="140"/>
      <c r="MII54" s="140"/>
      <c r="MIJ54" s="140"/>
      <c r="MIK54" s="140"/>
      <c r="MIL54" s="140"/>
      <c r="MIM54" s="140"/>
      <c r="MIN54" s="140"/>
      <c r="MIO54" s="140"/>
      <c r="MIP54" s="140"/>
      <c r="MIQ54" s="140"/>
      <c r="MIR54" s="140"/>
      <c r="MIS54" s="140"/>
      <c r="MIT54" s="140"/>
      <c r="MIU54" s="140"/>
      <c r="MIV54" s="140"/>
      <c r="MIW54" s="140"/>
      <c r="MIX54" s="140"/>
      <c r="MIY54" s="140"/>
      <c r="MIZ54" s="140"/>
      <c r="MJA54" s="140"/>
      <c r="MJB54" s="140"/>
      <c r="MJC54" s="140"/>
      <c r="MJD54" s="140"/>
      <c r="MJE54" s="140"/>
      <c r="MJF54" s="140"/>
      <c r="MJG54" s="140"/>
      <c r="MJH54" s="140"/>
      <c r="MJI54" s="140"/>
      <c r="MJJ54" s="140"/>
      <c r="MJK54" s="140"/>
      <c r="MJL54" s="140"/>
      <c r="MJM54" s="140"/>
      <c r="MJN54" s="140"/>
      <c r="MJO54" s="140"/>
      <c r="MJP54" s="140"/>
      <c r="MJQ54" s="140"/>
      <c r="MJR54" s="140"/>
      <c r="MJS54" s="140"/>
      <c r="MJT54" s="140"/>
      <c r="MJU54" s="140"/>
      <c r="MJV54" s="140"/>
      <c r="MJW54" s="140"/>
      <c r="MJX54" s="140"/>
      <c r="MJY54" s="140"/>
      <c r="MJZ54" s="140"/>
      <c r="MKA54" s="140"/>
      <c r="MKB54" s="140"/>
      <c r="MKC54" s="140"/>
      <c r="MKD54" s="140"/>
      <c r="MKE54" s="140"/>
      <c r="MKF54" s="140"/>
      <c r="MKG54" s="140"/>
      <c r="MKH54" s="140"/>
      <c r="MKI54" s="140"/>
      <c r="MKJ54" s="140"/>
      <c r="MKK54" s="140"/>
      <c r="MKL54" s="140"/>
      <c r="MKM54" s="140"/>
      <c r="MKN54" s="140"/>
      <c r="MKO54" s="140"/>
      <c r="MKP54" s="140"/>
      <c r="MKQ54" s="140"/>
      <c r="MKR54" s="140"/>
      <c r="MKS54" s="140"/>
      <c r="MKT54" s="140"/>
      <c r="MKU54" s="140"/>
      <c r="MKV54" s="140"/>
      <c r="MKW54" s="140"/>
      <c r="MKX54" s="140"/>
      <c r="MKY54" s="140"/>
      <c r="MKZ54" s="140"/>
      <c r="MLA54" s="140"/>
      <c r="MLB54" s="140"/>
      <c r="MLC54" s="140"/>
      <c r="MLD54" s="140"/>
      <c r="MLE54" s="140"/>
      <c r="MLF54" s="140"/>
      <c r="MLG54" s="140"/>
      <c r="MLH54" s="140"/>
      <c r="MLI54" s="140"/>
      <c r="MLJ54" s="140"/>
      <c r="MLK54" s="140"/>
      <c r="MLL54" s="140"/>
      <c r="MLM54" s="140"/>
      <c r="MLN54" s="140"/>
      <c r="MLO54" s="140"/>
      <c r="MLP54" s="140"/>
      <c r="MLQ54" s="140"/>
      <c r="MLR54" s="140"/>
      <c r="MLS54" s="140"/>
      <c r="MLT54" s="140"/>
      <c r="MLU54" s="140"/>
      <c r="MLV54" s="140"/>
      <c r="MLW54" s="140"/>
      <c r="MLX54" s="140"/>
      <c r="MLY54" s="140"/>
      <c r="MLZ54" s="140"/>
      <c r="MMA54" s="140"/>
      <c r="MMB54" s="140"/>
      <c r="MMC54" s="140"/>
      <c r="MMD54" s="140"/>
      <c r="MME54" s="140"/>
      <c r="MMF54" s="140"/>
      <c r="MMG54" s="140"/>
      <c r="MMH54" s="140"/>
      <c r="MMI54" s="140"/>
      <c r="MMJ54" s="140"/>
      <c r="MMK54" s="140"/>
      <c r="MML54" s="140"/>
      <c r="MMM54" s="140"/>
      <c r="MMN54" s="140"/>
      <c r="MMO54" s="140"/>
      <c r="MMP54" s="140"/>
      <c r="MMQ54" s="140"/>
      <c r="MMR54" s="140"/>
      <c r="MMS54" s="140"/>
      <c r="MMT54" s="140"/>
      <c r="MMU54" s="140"/>
      <c r="MMV54" s="140"/>
      <c r="MMW54" s="140"/>
      <c r="MMX54" s="140"/>
      <c r="MMY54" s="140"/>
      <c r="MMZ54" s="140"/>
      <c r="MNA54" s="140"/>
      <c r="MNB54" s="140"/>
      <c r="MNC54" s="140"/>
      <c r="MND54" s="140"/>
      <c r="MNE54" s="140"/>
      <c r="MNF54" s="140"/>
      <c r="MNG54" s="140"/>
      <c r="MNH54" s="140"/>
      <c r="MNI54" s="140"/>
      <c r="MNJ54" s="140"/>
      <c r="MNK54" s="140"/>
      <c r="MNL54" s="140"/>
      <c r="MNM54" s="140"/>
      <c r="MNN54" s="140"/>
      <c r="MNO54" s="140"/>
      <c r="MNP54" s="140"/>
      <c r="MNQ54" s="140"/>
      <c r="MNR54" s="140"/>
      <c r="MNS54" s="140"/>
      <c r="MNT54" s="140"/>
      <c r="MNU54" s="140"/>
      <c r="MNV54" s="140"/>
      <c r="MNW54" s="140"/>
      <c r="MNX54" s="140"/>
      <c r="MNY54" s="140"/>
      <c r="MNZ54" s="140"/>
      <c r="MOA54" s="140"/>
      <c r="MOB54" s="140"/>
      <c r="MOC54" s="140"/>
      <c r="MOD54" s="140"/>
      <c r="MOE54" s="140"/>
      <c r="MOF54" s="140"/>
      <c r="MOG54" s="140"/>
      <c r="MOH54" s="140"/>
      <c r="MOI54" s="140"/>
      <c r="MOJ54" s="140"/>
      <c r="MOK54" s="140"/>
      <c r="MOL54" s="140"/>
      <c r="MOM54" s="140"/>
      <c r="MON54" s="140"/>
      <c r="MOO54" s="140"/>
      <c r="MOP54" s="140"/>
      <c r="MOQ54" s="140"/>
      <c r="MOR54" s="140"/>
      <c r="MOS54" s="140"/>
      <c r="MOT54" s="140"/>
      <c r="MOU54" s="140"/>
      <c r="MOV54" s="140"/>
      <c r="MOW54" s="140"/>
      <c r="MOX54" s="140"/>
      <c r="MOY54" s="140"/>
      <c r="MOZ54" s="140"/>
      <c r="MPA54" s="140"/>
      <c r="MPB54" s="140"/>
      <c r="MPC54" s="140"/>
      <c r="MPD54" s="140"/>
      <c r="MPE54" s="140"/>
      <c r="MPF54" s="140"/>
      <c r="MPG54" s="140"/>
      <c r="MPH54" s="140"/>
      <c r="MPI54" s="140"/>
      <c r="MPJ54" s="140"/>
      <c r="MPK54" s="140"/>
      <c r="MPL54" s="140"/>
      <c r="MPM54" s="140"/>
      <c r="MPN54" s="140"/>
      <c r="MPO54" s="140"/>
      <c r="MPP54" s="140"/>
      <c r="MPQ54" s="140"/>
      <c r="MPR54" s="140"/>
      <c r="MPS54" s="140"/>
      <c r="MPT54" s="140"/>
      <c r="MPU54" s="140"/>
      <c r="MPV54" s="140"/>
      <c r="MPW54" s="140"/>
      <c r="MPX54" s="140"/>
      <c r="MPY54" s="140"/>
      <c r="MPZ54" s="140"/>
      <c r="MQA54" s="140"/>
      <c r="MQB54" s="140"/>
      <c r="MQC54" s="140"/>
      <c r="MQD54" s="140"/>
      <c r="MQE54" s="140"/>
      <c r="MQF54" s="140"/>
      <c r="MQG54" s="140"/>
      <c r="MQH54" s="140"/>
      <c r="MQI54" s="140"/>
      <c r="MQJ54" s="140"/>
      <c r="MQK54" s="140"/>
      <c r="MQL54" s="140"/>
      <c r="MQM54" s="140"/>
      <c r="MQN54" s="140"/>
      <c r="MQO54" s="140"/>
      <c r="MQP54" s="140"/>
      <c r="MQQ54" s="140"/>
      <c r="MQR54" s="140"/>
      <c r="MQS54" s="140"/>
      <c r="MQT54" s="140"/>
      <c r="MQU54" s="140"/>
      <c r="MQV54" s="140"/>
      <c r="MQW54" s="140"/>
      <c r="MQX54" s="140"/>
      <c r="MQY54" s="140"/>
      <c r="MQZ54" s="140"/>
      <c r="MRA54" s="140"/>
      <c r="MRB54" s="140"/>
      <c r="MRC54" s="140"/>
      <c r="MRD54" s="140"/>
      <c r="MRE54" s="140"/>
      <c r="MRF54" s="140"/>
      <c r="MRG54" s="140"/>
      <c r="MRH54" s="140"/>
      <c r="MRI54" s="140"/>
      <c r="MRJ54" s="140"/>
      <c r="MRK54" s="140"/>
      <c r="MRL54" s="140"/>
      <c r="MRM54" s="140"/>
      <c r="MRN54" s="140"/>
      <c r="MRO54" s="140"/>
      <c r="MRP54" s="140"/>
      <c r="MRQ54" s="140"/>
      <c r="MRR54" s="140"/>
      <c r="MRS54" s="140"/>
      <c r="MRT54" s="140"/>
      <c r="MRU54" s="140"/>
      <c r="MRV54" s="140"/>
      <c r="MRW54" s="140"/>
      <c r="MRX54" s="140"/>
      <c r="MRY54" s="140"/>
      <c r="MRZ54" s="140"/>
      <c r="MSA54" s="140"/>
      <c r="MSB54" s="140"/>
      <c r="MSC54" s="140"/>
      <c r="MSD54" s="140"/>
      <c r="MSE54" s="140"/>
      <c r="MSF54" s="140"/>
      <c r="MSG54" s="140"/>
      <c r="MSH54" s="140"/>
      <c r="MSI54" s="140"/>
      <c r="MSJ54" s="140"/>
      <c r="MSK54" s="140"/>
      <c r="MSL54" s="140"/>
      <c r="MSM54" s="140"/>
      <c r="MSN54" s="140"/>
      <c r="MSO54" s="140"/>
      <c r="MSP54" s="140"/>
      <c r="MSQ54" s="140"/>
      <c r="MSR54" s="140"/>
      <c r="MSS54" s="140"/>
      <c r="MST54" s="140"/>
      <c r="MSU54" s="140"/>
      <c r="MSV54" s="140"/>
      <c r="MSW54" s="140"/>
      <c r="MSX54" s="140"/>
      <c r="MSY54" s="140"/>
      <c r="MSZ54" s="140"/>
      <c r="MTA54" s="140"/>
      <c r="MTB54" s="140"/>
      <c r="MTC54" s="140"/>
      <c r="MTD54" s="140"/>
      <c r="MTE54" s="140"/>
      <c r="MTF54" s="140"/>
      <c r="MTG54" s="140"/>
      <c r="MTH54" s="140"/>
      <c r="MTI54" s="140"/>
      <c r="MTJ54" s="140"/>
      <c r="MTK54" s="140"/>
      <c r="MTL54" s="140"/>
      <c r="MTM54" s="140"/>
      <c r="MTN54" s="140"/>
      <c r="MTO54" s="140"/>
      <c r="MTP54" s="140"/>
      <c r="MTQ54" s="140"/>
      <c r="MTR54" s="140"/>
      <c r="MTS54" s="140"/>
      <c r="MTT54" s="140"/>
      <c r="MTU54" s="140"/>
      <c r="MTV54" s="140"/>
      <c r="MTW54" s="140"/>
      <c r="MTX54" s="140"/>
      <c r="MTY54" s="140"/>
      <c r="MTZ54" s="140"/>
      <c r="MUA54" s="140"/>
      <c r="MUB54" s="140"/>
      <c r="MUC54" s="140"/>
      <c r="MUD54" s="140"/>
      <c r="MUE54" s="140"/>
      <c r="MUF54" s="140"/>
      <c r="MUG54" s="140"/>
      <c r="MUH54" s="140"/>
      <c r="MUI54" s="140"/>
      <c r="MUJ54" s="140"/>
      <c r="MUK54" s="140"/>
      <c r="MUL54" s="140"/>
      <c r="MUM54" s="140"/>
      <c r="MUN54" s="140"/>
      <c r="MUO54" s="140"/>
      <c r="MUP54" s="140"/>
      <c r="MUQ54" s="140"/>
      <c r="MUR54" s="140"/>
      <c r="MUS54" s="140"/>
      <c r="MUT54" s="140"/>
      <c r="MUU54" s="140"/>
      <c r="MUV54" s="140"/>
      <c r="MUW54" s="140"/>
      <c r="MUX54" s="140"/>
      <c r="MUY54" s="140"/>
      <c r="MUZ54" s="140"/>
      <c r="MVA54" s="140"/>
      <c r="MVB54" s="140"/>
      <c r="MVC54" s="140"/>
      <c r="MVD54" s="140"/>
      <c r="MVE54" s="140"/>
      <c r="MVF54" s="140"/>
      <c r="MVG54" s="140"/>
      <c r="MVH54" s="140"/>
      <c r="MVI54" s="140"/>
      <c r="MVJ54" s="140"/>
      <c r="MVK54" s="140"/>
      <c r="MVL54" s="140"/>
      <c r="MVM54" s="140"/>
      <c r="MVN54" s="140"/>
      <c r="MVO54" s="140"/>
      <c r="MVP54" s="140"/>
      <c r="MVQ54" s="140"/>
      <c r="MVR54" s="140"/>
      <c r="MVS54" s="140"/>
      <c r="MVT54" s="140"/>
      <c r="MVU54" s="140"/>
      <c r="MVV54" s="140"/>
      <c r="MVW54" s="140"/>
      <c r="MVX54" s="140"/>
      <c r="MVY54" s="140"/>
      <c r="MVZ54" s="140"/>
      <c r="MWA54" s="140"/>
      <c r="MWB54" s="140"/>
      <c r="MWC54" s="140"/>
      <c r="MWD54" s="140"/>
      <c r="MWE54" s="140"/>
      <c r="MWF54" s="140"/>
      <c r="MWG54" s="140"/>
      <c r="MWH54" s="140"/>
      <c r="MWI54" s="140"/>
      <c r="MWJ54" s="140"/>
      <c r="MWK54" s="140"/>
      <c r="MWL54" s="140"/>
      <c r="MWM54" s="140"/>
      <c r="MWN54" s="140"/>
      <c r="MWO54" s="140"/>
      <c r="MWP54" s="140"/>
      <c r="MWQ54" s="140"/>
      <c r="MWR54" s="140"/>
      <c r="MWS54" s="140"/>
      <c r="MWT54" s="140"/>
      <c r="MWU54" s="140"/>
      <c r="MWV54" s="140"/>
      <c r="MWW54" s="140"/>
      <c r="MWX54" s="140"/>
      <c r="MWY54" s="140"/>
      <c r="MWZ54" s="140"/>
      <c r="MXA54" s="140"/>
      <c r="MXB54" s="140"/>
      <c r="MXC54" s="140"/>
      <c r="MXD54" s="140"/>
      <c r="MXE54" s="140"/>
      <c r="MXF54" s="140"/>
      <c r="MXG54" s="140"/>
      <c r="MXH54" s="140"/>
      <c r="MXI54" s="140"/>
      <c r="MXJ54" s="140"/>
      <c r="MXK54" s="140"/>
      <c r="MXL54" s="140"/>
      <c r="MXM54" s="140"/>
      <c r="MXN54" s="140"/>
      <c r="MXO54" s="140"/>
      <c r="MXP54" s="140"/>
      <c r="MXQ54" s="140"/>
      <c r="MXR54" s="140"/>
      <c r="MXS54" s="140"/>
      <c r="MXT54" s="140"/>
      <c r="MXU54" s="140"/>
      <c r="MXV54" s="140"/>
      <c r="MXW54" s="140"/>
      <c r="MXX54" s="140"/>
      <c r="MXY54" s="140"/>
      <c r="MXZ54" s="140"/>
      <c r="MYA54" s="140"/>
      <c r="MYB54" s="140"/>
      <c r="MYC54" s="140"/>
      <c r="MYD54" s="140"/>
      <c r="MYE54" s="140"/>
      <c r="MYF54" s="140"/>
      <c r="MYG54" s="140"/>
      <c r="MYH54" s="140"/>
      <c r="MYI54" s="140"/>
      <c r="MYJ54" s="140"/>
      <c r="MYK54" s="140"/>
      <c r="MYL54" s="140"/>
      <c r="MYM54" s="140"/>
      <c r="MYN54" s="140"/>
      <c r="MYO54" s="140"/>
      <c r="MYP54" s="140"/>
      <c r="MYQ54" s="140"/>
      <c r="MYR54" s="140"/>
      <c r="MYS54" s="140"/>
      <c r="MYT54" s="140"/>
      <c r="MYU54" s="140"/>
      <c r="MYV54" s="140"/>
      <c r="MYW54" s="140"/>
      <c r="MYX54" s="140"/>
      <c r="MYY54" s="140"/>
      <c r="MYZ54" s="140"/>
      <c r="MZA54" s="140"/>
      <c r="MZB54" s="140"/>
      <c r="MZC54" s="140"/>
      <c r="MZD54" s="140"/>
      <c r="MZE54" s="140"/>
      <c r="MZF54" s="140"/>
      <c r="MZG54" s="140"/>
      <c r="MZH54" s="140"/>
      <c r="MZI54" s="140"/>
      <c r="MZJ54" s="140"/>
      <c r="MZK54" s="140"/>
      <c r="MZL54" s="140"/>
      <c r="MZM54" s="140"/>
      <c r="MZN54" s="140"/>
      <c r="MZO54" s="140"/>
      <c r="MZP54" s="140"/>
      <c r="MZQ54" s="140"/>
      <c r="MZR54" s="140"/>
      <c r="MZS54" s="140"/>
      <c r="MZT54" s="140"/>
      <c r="MZU54" s="140"/>
      <c r="MZV54" s="140"/>
      <c r="MZW54" s="140"/>
      <c r="MZX54" s="140"/>
      <c r="MZY54" s="140"/>
      <c r="MZZ54" s="140"/>
      <c r="NAA54" s="140"/>
      <c r="NAB54" s="140"/>
      <c r="NAC54" s="140"/>
      <c r="NAD54" s="140"/>
      <c r="NAE54" s="140"/>
      <c r="NAF54" s="140"/>
      <c r="NAG54" s="140"/>
      <c r="NAH54" s="140"/>
      <c r="NAI54" s="140"/>
      <c r="NAJ54" s="140"/>
      <c r="NAK54" s="140"/>
      <c r="NAL54" s="140"/>
      <c r="NAM54" s="140"/>
      <c r="NAN54" s="140"/>
      <c r="NAO54" s="140"/>
      <c r="NAP54" s="140"/>
      <c r="NAQ54" s="140"/>
      <c r="NAR54" s="140"/>
      <c r="NAS54" s="140"/>
      <c r="NAT54" s="140"/>
      <c r="NAU54" s="140"/>
      <c r="NAV54" s="140"/>
      <c r="NAW54" s="140"/>
      <c r="NAX54" s="140"/>
      <c r="NAY54" s="140"/>
      <c r="NAZ54" s="140"/>
      <c r="NBA54" s="140"/>
      <c r="NBB54" s="140"/>
      <c r="NBC54" s="140"/>
      <c r="NBD54" s="140"/>
      <c r="NBE54" s="140"/>
      <c r="NBF54" s="140"/>
      <c r="NBG54" s="140"/>
      <c r="NBH54" s="140"/>
      <c r="NBI54" s="140"/>
      <c r="NBJ54" s="140"/>
      <c r="NBK54" s="140"/>
      <c r="NBL54" s="140"/>
      <c r="NBM54" s="140"/>
      <c r="NBN54" s="140"/>
      <c r="NBO54" s="140"/>
      <c r="NBP54" s="140"/>
      <c r="NBQ54" s="140"/>
      <c r="NBR54" s="140"/>
      <c r="NBS54" s="140"/>
      <c r="NBT54" s="140"/>
      <c r="NBU54" s="140"/>
      <c r="NBV54" s="140"/>
      <c r="NBW54" s="140"/>
      <c r="NBX54" s="140"/>
      <c r="NBY54" s="140"/>
      <c r="NBZ54" s="140"/>
      <c r="NCA54" s="140"/>
      <c r="NCB54" s="140"/>
      <c r="NCC54" s="140"/>
      <c r="NCD54" s="140"/>
      <c r="NCE54" s="140"/>
      <c r="NCF54" s="140"/>
      <c r="NCG54" s="140"/>
      <c r="NCH54" s="140"/>
      <c r="NCI54" s="140"/>
      <c r="NCJ54" s="140"/>
      <c r="NCK54" s="140"/>
      <c r="NCL54" s="140"/>
      <c r="NCM54" s="140"/>
      <c r="NCN54" s="140"/>
      <c r="NCO54" s="140"/>
      <c r="NCP54" s="140"/>
      <c r="NCQ54" s="140"/>
      <c r="NCR54" s="140"/>
      <c r="NCS54" s="140"/>
      <c r="NCT54" s="140"/>
      <c r="NCU54" s="140"/>
      <c r="NCV54" s="140"/>
      <c r="NCW54" s="140"/>
      <c r="NCX54" s="140"/>
      <c r="NCY54" s="140"/>
      <c r="NCZ54" s="140"/>
      <c r="NDA54" s="140"/>
      <c r="NDB54" s="140"/>
      <c r="NDC54" s="140"/>
      <c r="NDD54" s="140"/>
      <c r="NDE54" s="140"/>
      <c r="NDF54" s="140"/>
      <c r="NDG54" s="140"/>
      <c r="NDH54" s="140"/>
      <c r="NDI54" s="140"/>
      <c r="NDJ54" s="140"/>
      <c r="NDK54" s="140"/>
      <c r="NDL54" s="140"/>
      <c r="NDM54" s="140"/>
      <c r="NDN54" s="140"/>
      <c r="NDO54" s="140"/>
      <c r="NDP54" s="140"/>
      <c r="NDQ54" s="140"/>
      <c r="NDR54" s="140"/>
      <c r="NDS54" s="140"/>
      <c r="NDT54" s="140"/>
      <c r="NDU54" s="140"/>
      <c r="NDV54" s="140"/>
      <c r="NDW54" s="140"/>
      <c r="NDX54" s="140"/>
      <c r="NDY54" s="140"/>
      <c r="NDZ54" s="140"/>
      <c r="NEA54" s="140"/>
      <c r="NEB54" s="140"/>
      <c r="NEC54" s="140"/>
      <c r="NED54" s="140"/>
      <c r="NEE54" s="140"/>
      <c r="NEF54" s="140"/>
      <c r="NEG54" s="140"/>
      <c r="NEH54" s="140"/>
      <c r="NEI54" s="140"/>
      <c r="NEJ54" s="140"/>
      <c r="NEK54" s="140"/>
      <c r="NEL54" s="140"/>
      <c r="NEM54" s="140"/>
      <c r="NEN54" s="140"/>
      <c r="NEO54" s="140"/>
      <c r="NEP54" s="140"/>
      <c r="NEQ54" s="140"/>
      <c r="NER54" s="140"/>
      <c r="NES54" s="140"/>
      <c r="NET54" s="140"/>
      <c r="NEU54" s="140"/>
      <c r="NEV54" s="140"/>
      <c r="NEW54" s="140"/>
      <c r="NEX54" s="140"/>
      <c r="NEY54" s="140"/>
      <c r="NEZ54" s="140"/>
      <c r="NFA54" s="140"/>
      <c r="NFB54" s="140"/>
      <c r="NFC54" s="140"/>
      <c r="NFD54" s="140"/>
      <c r="NFE54" s="140"/>
      <c r="NFF54" s="140"/>
      <c r="NFG54" s="140"/>
      <c r="NFH54" s="140"/>
      <c r="NFI54" s="140"/>
      <c r="NFJ54" s="140"/>
      <c r="NFK54" s="140"/>
      <c r="NFL54" s="140"/>
      <c r="NFM54" s="140"/>
      <c r="NFN54" s="140"/>
      <c r="NFO54" s="140"/>
      <c r="NFP54" s="140"/>
      <c r="NFQ54" s="140"/>
      <c r="NFR54" s="140"/>
      <c r="NFS54" s="140"/>
      <c r="NFT54" s="140"/>
      <c r="NFU54" s="140"/>
      <c r="NFV54" s="140"/>
      <c r="NFW54" s="140"/>
      <c r="NFX54" s="140"/>
      <c r="NFY54" s="140"/>
      <c r="NFZ54" s="140"/>
      <c r="NGA54" s="140"/>
      <c r="NGB54" s="140"/>
      <c r="NGC54" s="140"/>
      <c r="NGD54" s="140"/>
      <c r="NGE54" s="140"/>
      <c r="NGF54" s="140"/>
      <c r="NGG54" s="140"/>
      <c r="NGH54" s="140"/>
      <c r="NGI54" s="140"/>
      <c r="NGJ54" s="140"/>
      <c r="NGK54" s="140"/>
      <c r="NGL54" s="140"/>
      <c r="NGM54" s="140"/>
      <c r="NGN54" s="140"/>
      <c r="NGO54" s="140"/>
      <c r="NGP54" s="140"/>
      <c r="NGQ54" s="140"/>
      <c r="NGR54" s="140"/>
      <c r="NGS54" s="140"/>
      <c r="NGT54" s="140"/>
      <c r="NGU54" s="140"/>
      <c r="NGV54" s="140"/>
      <c r="NGW54" s="140"/>
      <c r="NGX54" s="140"/>
      <c r="NGY54" s="140"/>
      <c r="NGZ54" s="140"/>
      <c r="NHA54" s="140"/>
      <c r="NHB54" s="140"/>
      <c r="NHC54" s="140"/>
      <c r="NHD54" s="140"/>
      <c r="NHE54" s="140"/>
      <c r="NHF54" s="140"/>
      <c r="NHG54" s="140"/>
      <c r="NHH54" s="140"/>
      <c r="NHI54" s="140"/>
      <c r="NHJ54" s="140"/>
      <c r="NHK54" s="140"/>
      <c r="NHL54" s="140"/>
      <c r="NHM54" s="140"/>
      <c r="NHN54" s="140"/>
      <c r="NHO54" s="140"/>
      <c r="NHP54" s="140"/>
      <c r="NHQ54" s="140"/>
      <c r="NHR54" s="140"/>
      <c r="NHS54" s="140"/>
      <c r="NHT54" s="140"/>
      <c r="NHU54" s="140"/>
      <c r="NHV54" s="140"/>
      <c r="NHW54" s="140"/>
      <c r="NHX54" s="140"/>
      <c r="NHY54" s="140"/>
      <c r="NHZ54" s="140"/>
      <c r="NIA54" s="140"/>
      <c r="NIB54" s="140"/>
      <c r="NIC54" s="140"/>
      <c r="NID54" s="140"/>
      <c r="NIE54" s="140"/>
      <c r="NIF54" s="140"/>
      <c r="NIG54" s="140"/>
      <c r="NIH54" s="140"/>
      <c r="NII54" s="140"/>
      <c r="NIJ54" s="140"/>
      <c r="NIK54" s="140"/>
      <c r="NIL54" s="140"/>
      <c r="NIM54" s="140"/>
      <c r="NIN54" s="140"/>
      <c r="NIO54" s="140"/>
      <c r="NIP54" s="140"/>
      <c r="NIQ54" s="140"/>
      <c r="NIR54" s="140"/>
      <c r="NIS54" s="140"/>
      <c r="NIT54" s="140"/>
      <c r="NIU54" s="140"/>
      <c r="NIV54" s="140"/>
      <c r="NIW54" s="140"/>
      <c r="NIX54" s="140"/>
      <c r="NIY54" s="140"/>
      <c r="NIZ54" s="140"/>
      <c r="NJA54" s="140"/>
      <c r="NJB54" s="140"/>
      <c r="NJC54" s="140"/>
      <c r="NJD54" s="140"/>
      <c r="NJE54" s="140"/>
      <c r="NJF54" s="140"/>
      <c r="NJG54" s="140"/>
      <c r="NJH54" s="140"/>
      <c r="NJI54" s="140"/>
      <c r="NJJ54" s="140"/>
      <c r="NJK54" s="140"/>
      <c r="NJL54" s="140"/>
      <c r="NJM54" s="140"/>
      <c r="NJN54" s="140"/>
      <c r="NJO54" s="140"/>
      <c r="NJP54" s="140"/>
      <c r="NJQ54" s="140"/>
      <c r="NJR54" s="140"/>
      <c r="NJS54" s="140"/>
      <c r="NJT54" s="140"/>
      <c r="NJU54" s="140"/>
      <c r="NJV54" s="140"/>
      <c r="NJW54" s="140"/>
      <c r="NJX54" s="140"/>
      <c r="NJY54" s="140"/>
      <c r="NJZ54" s="140"/>
      <c r="NKA54" s="140"/>
      <c r="NKB54" s="140"/>
      <c r="NKC54" s="140"/>
      <c r="NKD54" s="140"/>
      <c r="NKE54" s="140"/>
      <c r="NKF54" s="140"/>
      <c r="NKG54" s="140"/>
      <c r="NKH54" s="140"/>
      <c r="NKI54" s="140"/>
      <c r="NKJ54" s="140"/>
      <c r="NKK54" s="140"/>
      <c r="NKL54" s="140"/>
      <c r="NKM54" s="140"/>
      <c r="NKN54" s="140"/>
      <c r="NKO54" s="140"/>
      <c r="NKP54" s="140"/>
      <c r="NKQ54" s="140"/>
      <c r="NKR54" s="140"/>
      <c r="NKS54" s="140"/>
      <c r="NKT54" s="140"/>
      <c r="NKU54" s="140"/>
      <c r="NKV54" s="140"/>
      <c r="NKW54" s="140"/>
      <c r="NKX54" s="140"/>
      <c r="NKY54" s="140"/>
      <c r="NKZ54" s="140"/>
      <c r="NLA54" s="140"/>
      <c r="NLB54" s="140"/>
      <c r="NLC54" s="140"/>
      <c r="NLD54" s="140"/>
      <c r="NLE54" s="140"/>
      <c r="NLF54" s="140"/>
      <c r="NLG54" s="140"/>
      <c r="NLH54" s="140"/>
      <c r="NLI54" s="140"/>
      <c r="NLJ54" s="140"/>
      <c r="NLK54" s="140"/>
      <c r="NLL54" s="140"/>
      <c r="NLM54" s="140"/>
      <c r="NLN54" s="140"/>
      <c r="NLO54" s="140"/>
      <c r="NLP54" s="140"/>
      <c r="NLQ54" s="140"/>
      <c r="NLR54" s="140"/>
      <c r="NLS54" s="140"/>
      <c r="NLT54" s="140"/>
      <c r="NLU54" s="140"/>
      <c r="NLV54" s="140"/>
      <c r="NLW54" s="140"/>
      <c r="NLX54" s="140"/>
      <c r="NLY54" s="140"/>
      <c r="NLZ54" s="140"/>
      <c r="NMA54" s="140"/>
      <c r="NMB54" s="140"/>
      <c r="NMC54" s="140"/>
      <c r="NMD54" s="140"/>
      <c r="NME54" s="140"/>
      <c r="NMF54" s="140"/>
      <c r="NMG54" s="140"/>
      <c r="NMH54" s="140"/>
      <c r="NMI54" s="140"/>
      <c r="NMJ54" s="140"/>
      <c r="NMK54" s="140"/>
      <c r="NML54" s="140"/>
      <c r="NMM54" s="140"/>
      <c r="NMN54" s="140"/>
      <c r="NMO54" s="140"/>
      <c r="NMP54" s="140"/>
      <c r="NMQ54" s="140"/>
      <c r="NMR54" s="140"/>
      <c r="NMS54" s="140"/>
      <c r="NMT54" s="140"/>
      <c r="NMU54" s="140"/>
      <c r="NMV54" s="140"/>
      <c r="NMW54" s="140"/>
      <c r="NMX54" s="140"/>
      <c r="NMY54" s="140"/>
      <c r="NMZ54" s="140"/>
      <c r="NNA54" s="140"/>
      <c r="NNB54" s="140"/>
      <c r="NNC54" s="140"/>
      <c r="NND54" s="140"/>
      <c r="NNE54" s="140"/>
      <c r="NNF54" s="140"/>
      <c r="NNG54" s="140"/>
      <c r="NNH54" s="140"/>
      <c r="NNI54" s="140"/>
      <c r="NNJ54" s="140"/>
      <c r="NNK54" s="140"/>
      <c r="NNL54" s="140"/>
      <c r="NNM54" s="140"/>
      <c r="NNN54" s="140"/>
      <c r="NNO54" s="140"/>
      <c r="NNP54" s="140"/>
      <c r="NNQ54" s="140"/>
      <c r="NNR54" s="140"/>
      <c r="NNS54" s="140"/>
      <c r="NNT54" s="140"/>
      <c r="NNU54" s="140"/>
      <c r="NNV54" s="140"/>
      <c r="NNW54" s="140"/>
      <c r="NNX54" s="140"/>
      <c r="NNY54" s="140"/>
      <c r="NNZ54" s="140"/>
      <c r="NOA54" s="140"/>
      <c r="NOB54" s="140"/>
      <c r="NOC54" s="140"/>
      <c r="NOD54" s="140"/>
      <c r="NOE54" s="140"/>
      <c r="NOF54" s="140"/>
      <c r="NOG54" s="140"/>
      <c r="NOH54" s="140"/>
      <c r="NOI54" s="140"/>
      <c r="NOJ54" s="140"/>
      <c r="NOK54" s="140"/>
      <c r="NOL54" s="140"/>
      <c r="NOM54" s="140"/>
      <c r="NON54" s="140"/>
      <c r="NOO54" s="140"/>
      <c r="NOP54" s="140"/>
      <c r="NOQ54" s="140"/>
      <c r="NOR54" s="140"/>
      <c r="NOS54" s="140"/>
      <c r="NOT54" s="140"/>
      <c r="NOU54" s="140"/>
      <c r="NOV54" s="140"/>
      <c r="NOW54" s="140"/>
      <c r="NOX54" s="140"/>
      <c r="NOY54" s="140"/>
      <c r="NOZ54" s="140"/>
      <c r="NPA54" s="140"/>
      <c r="NPB54" s="140"/>
      <c r="NPC54" s="140"/>
      <c r="NPD54" s="140"/>
      <c r="NPE54" s="140"/>
      <c r="NPF54" s="140"/>
      <c r="NPG54" s="140"/>
      <c r="NPH54" s="140"/>
      <c r="NPI54" s="140"/>
      <c r="NPJ54" s="140"/>
      <c r="NPK54" s="140"/>
      <c r="NPL54" s="140"/>
      <c r="NPM54" s="140"/>
      <c r="NPN54" s="140"/>
      <c r="NPO54" s="140"/>
      <c r="NPP54" s="140"/>
      <c r="NPQ54" s="140"/>
      <c r="NPR54" s="140"/>
      <c r="NPS54" s="140"/>
      <c r="NPT54" s="140"/>
      <c r="NPU54" s="140"/>
      <c r="NPV54" s="140"/>
      <c r="NPW54" s="140"/>
      <c r="NPX54" s="140"/>
      <c r="NPY54" s="140"/>
      <c r="NPZ54" s="140"/>
      <c r="NQA54" s="140"/>
      <c r="NQB54" s="140"/>
      <c r="NQC54" s="140"/>
      <c r="NQD54" s="140"/>
      <c r="NQE54" s="140"/>
      <c r="NQF54" s="140"/>
      <c r="NQG54" s="140"/>
      <c r="NQH54" s="140"/>
      <c r="NQI54" s="140"/>
      <c r="NQJ54" s="140"/>
      <c r="NQK54" s="140"/>
      <c r="NQL54" s="140"/>
      <c r="NQM54" s="140"/>
      <c r="NQN54" s="140"/>
      <c r="NQO54" s="140"/>
      <c r="NQP54" s="140"/>
      <c r="NQQ54" s="140"/>
      <c r="NQR54" s="140"/>
      <c r="NQS54" s="140"/>
      <c r="NQT54" s="140"/>
      <c r="NQU54" s="140"/>
      <c r="NQV54" s="140"/>
      <c r="NQW54" s="140"/>
      <c r="NQX54" s="140"/>
      <c r="NQY54" s="140"/>
      <c r="NQZ54" s="140"/>
      <c r="NRA54" s="140"/>
      <c r="NRB54" s="140"/>
      <c r="NRC54" s="140"/>
      <c r="NRD54" s="140"/>
      <c r="NRE54" s="140"/>
      <c r="NRF54" s="140"/>
      <c r="NRG54" s="140"/>
      <c r="NRH54" s="140"/>
      <c r="NRI54" s="140"/>
      <c r="NRJ54" s="140"/>
      <c r="NRK54" s="140"/>
      <c r="NRL54" s="140"/>
      <c r="NRM54" s="140"/>
      <c r="NRN54" s="140"/>
      <c r="NRO54" s="140"/>
      <c r="NRP54" s="140"/>
      <c r="NRQ54" s="140"/>
      <c r="NRR54" s="140"/>
      <c r="NRS54" s="140"/>
      <c r="NRT54" s="140"/>
      <c r="NRU54" s="140"/>
      <c r="NRV54" s="140"/>
      <c r="NRW54" s="140"/>
      <c r="NRX54" s="140"/>
      <c r="NRY54" s="140"/>
      <c r="NRZ54" s="140"/>
      <c r="NSA54" s="140"/>
      <c r="NSB54" s="140"/>
      <c r="NSC54" s="140"/>
      <c r="NSD54" s="140"/>
      <c r="NSE54" s="140"/>
      <c r="NSF54" s="140"/>
      <c r="NSG54" s="140"/>
      <c r="NSH54" s="140"/>
      <c r="NSI54" s="140"/>
      <c r="NSJ54" s="140"/>
      <c r="NSK54" s="140"/>
      <c r="NSL54" s="140"/>
      <c r="NSM54" s="140"/>
      <c r="NSN54" s="140"/>
      <c r="NSO54" s="140"/>
      <c r="NSP54" s="140"/>
      <c r="NSQ54" s="140"/>
      <c r="NSR54" s="140"/>
      <c r="NSS54" s="140"/>
      <c r="NST54" s="140"/>
      <c r="NSU54" s="140"/>
      <c r="NSV54" s="140"/>
      <c r="NSW54" s="140"/>
      <c r="NSX54" s="140"/>
      <c r="NSY54" s="140"/>
      <c r="NSZ54" s="140"/>
      <c r="NTA54" s="140"/>
      <c r="NTB54" s="140"/>
      <c r="NTC54" s="140"/>
      <c r="NTD54" s="140"/>
      <c r="NTE54" s="140"/>
      <c r="NTF54" s="140"/>
      <c r="NTG54" s="140"/>
      <c r="NTH54" s="140"/>
      <c r="NTI54" s="140"/>
      <c r="NTJ54" s="140"/>
      <c r="NTK54" s="140"/>
      <c r="NTL54" s="140"/>
      <c r="NTM54" s="140"/>
      <c r="NTN54" s="140"/>
      <c r="NTO54" s="140"/>
      <c r="NTP54" s="140"/>
      <c r="NTQ54" s="140"/>
      <c r="NTR54" s="140"/>
      <c r="NTS54" s="140"/>
      <c r="NTT54" s="140"/>
      <c r="NTU54" s="140"/>
      <c r="NTV54" s="140"/>
      <c r="NTW54" s="140"/>
      <c r="NTX54" s="140"/>
      <c r="NTY54" s="140"/>
      <c r="NTZ54" s="140"/>
      <c r="NUA54" s="140"/>
      <c r="NUB54" s="140"/>
      <c r="NUC54" s="140"/>
      <c r="NUD54" s="140"/>
      <c r="NUE54" s="140"/>
      <c r="NUF54" s="140"/>
      <c r="NUG54" s="140"/>
      <c r="NUH54" s="140"/>
      <c r="NUI54" s="140"/>
      <c r="NUJ54" s="140"/>
      <c r="NUK54" s="140"/>
      <c r="NUL54" s="140"/>
      <c r="NUM54" s="140"/>
      <c r="NUN54" s="140"/>
      <c r="NUO54" s="140"/>
      <c r="NUP54" s="140"/>
      <c r="NUQ54" s="140"/>
      <c r="NUR54" s="140"/>
      <c r="NUS54" s="140"/>
      <c r="NUT54" s="140"/>
      <c r="NUU54" s="140"/>
      <c r="NUV54" s="140"/>
      <c r="NUW54" s="140"/>
      <c r="NUX54" s="140"/>
      <c r="NUY54" s="140"/>
      <c r="NUZ54" s="140"/>
      <c r="NVA54" s="140"/>
      <c r="NVB54" s="140"/>
      <c r="NVC54" s="140"/>
      <c r="NVD54" s="140"/>
      <c r="NVE54" s="140"/>
      <c r="NVF54" s="140"/>
      <c r="NVG54" s="140"/>
      <c r="NVH54" s="140"/>
      <c r="NVI54" s="140"/>
      <c r="NVJ54" s="140"/>
      <c r="NVK54" s="140"/>
      <c r="NVL54" s="140"/>
      <c r="NVM54" s="140"/>
      <c r="NVN54" s="140"/>
      <c r="NVO54" s="140"/>
      <c r="NVP54" s="140"/>
      <c r="NVQ54" s="140"/>
      <c r="NVR54" s="140"/>
      <c r="NVS54" s="140"/>
      <c r="NVT54" s="140"/>
      <c r="NVU54" s="140"/>
      <c r="NVV54" s="140"/>
      <c r="NVW54" s="140"/>
      <c r="NVX54" s="140"/>
      <c r="NVY54" s="140"/>
      <c r="NVZ54" s="140"/>
      <c r="NWA54" s="140"/>
      <c r="NWB54" s="140"/>
      <c r="NWC54" s="140"/>
      <c r="NWD54" s="140"/>
      <c r="NWE54" s="140"/>
      <c r="NWF54" s="140"/>
      <c r="NWG54" s="140"/>
      <c r="NWH54" s="140"/>
      <c r="NWI54" s="140"/>
      <c r="NWJ54" s="140"/>
      <c r="NWK54" s="140"/>
      <c r="NWL54" s="140"/>
      <c r="NWM54" s="140"/>
      <c r="NWN54" s="140"/>
      <c r="NWO54" s="140"/>
      <c r="NWP54" s="140"/>
      <c r="NWQ54" s="140"/>
      <c r="NWR54" s="140"/>
      <c r="NWS54" s="140"/>
      <c r="NWT54" s="140"/>
      <c r="NWU54" s="140"/>
      <c r="NWV54" s="140"/>
      <c r="NWW54" s="140"/>
      <c r="NWX54" s="140"/>
      <c r="NWY54" s="140"/>
      <c r="NWZ54" s="140"/>
      <c r="NXA54" s="140"/>
      <c r="NXB54" s="140"/>
      <c r="NXC54" s="140"/>
      <c r="NXD54" s="140"/>
      <c r="NXE54" s="140"/>
      <c r="NXF54" s="140"/>
      <c r="NXG54" s="140"/>
      <c r="NXH54" s="140"/>
      <c r="NXI54" s="140"/>
      <c r="NXJ54" s="140"/>
      <c r="NXK54" s="140"/>
      <c r="NXL54" s="140"/>
      <c r="NXM54" s="140"/>
      <c r="NXN54" s="140"/>
      <c r="NXO54" s="140"/>
      <c r="NXP54" s="140"/>
      <c r="NXQ54" s="140"/>
      <c r="NXR54" s="140"/>
      <c r="NXS54" s="140"/>
      <c r="NXT54" s="140"/>
      <c r="NXU54" s="140"/>
      <c r="NXV54" s="140"/>
      <c r="NXW54" s="140"/>
      <c r="NXX54" s="140"/>
      <c r="NXY54" s="140"/>
      <c r="NXZ54" s="140"/>
      <c r="NYA54" s="140"/>
      <c r="NYB54" s="140"/>
      <c r="NYC54" s="140"/>
      <c r="NYD54" s="140"/>
      <c r="NYE54" s="140"/>
      <c r="NYF54" s="140"/>
      <c r="NYG54" s="140"/>
      <c r="NYH54" s="140"/>
      <c r="NYI54" s="140"/>
      <c r="NYJ54" s="140"/>
      <c r="NYK54" s="140"/>
      <c r="NYL54" s="140"/>
      <c r="NYM54" s="140"/>
      <c r="NYN54" s="140"/>
      <c r="NYO54" s="140"/>
      <c r="NYP54" s="140"/>
      <c r="NYQ54" s="140"/>
      <c r="NYR54" s="140"/>
      <c r="NYS54" s="140"/>
      <c r="NYT54" s="140"/>
      <c r="NYU54" s="140"/>
      <c r="NYV54" s="140"/>
      <c r="NYW54" s="140"/>
      <c r="NYX54" s="140"/>
      <c r="NYY54" s="140"/>
      <c r="NYZ54" s="140"/>
      <c r="NZA54" s="140"/>
      <c r="NZB54" s="140"/>
      <c r="NZC54" s="140"/>
      <c r="NZD54" s="140"/>
      <c r="NZE54" s="140"/>
      <c r="NZF54" s="140"/>
      <c r="NZG54" s="140"/>
      <c r="NZH54" s="140"/>
      <c r="NZI54" s="140"/>
      <c r="NZJ54" s="140"/>
      <c r="NZK54" s="140"/>
      <c r="NZL54" s="140"/>
      <c r="NZM54" s="140"/>
      <c r="NZN54" s="140"/>
      <c r="NZO54" s="140"/>
      <c r="NZP54" s="140"/>
      <c r="NZQ54" s="140"/>
      <c r="NZR54" s="140"/>
      <c r="NZS54" s="140"/>
      <c r="NZT54" s="140"/>
      <c r="NZU54" s="140"/>
      <c r="NZV54" s="140"/>
      <c r="NZW54" s="140"/>
      <c r="NZX54" s="140"/>
      <c r="NZY54" s="140"/>
      <c r="NZZ54" s="140"/>
      <c r="OAA54" s="140"/>
      <c r="OAB54" s="140"/>
      <c r="OAC54" s="140"/>
      <c r="OAD54" s="140"/>
      <c r="OAE54" s="140"/>
      <c r="OAF54" s="140"/>
      <c r="OAG54" s="140"/>
      <c r="OAH54" s="140"/>
      <c r="OAI54" s="140"/>
      <c r="OAJ54" s="140"/>
      <c r="OAK54" s="140"/>
      <c r="OAL54" s="140"/>
      <c r="OAM54" s="140"/>
      <c r="OAN54" s="140"/>
      <c r="OAO54" s="140"/>
      <c r="OAP54" s="140"/>
      <c r="OAQ54" s="140"/>
      <c r="OAR54" s="140"/>
      <c r="OAS54" s="140"/>
      <c r="OAT54" s="140"/>
      <c r="OAU54" s="140"/>
      <c r="OAV54" s="140"/>
      <c r="OAW54" s="140"/>
      <c r="OAX54" s="140"/>
      <c r="OAY54" s="140"/>
      <c r="OAZ54" s="140"/>
      <c r="OBA54" s="140"/>
      <c r="OBB54" s="140"/>
      <c r="OBC54" s="140"/>
      <c r="OBD54" s="140"/>
      <c r="OBE54" s="140"/>
      <c r="OBF54" s="140"/>
      <c r="OBG54" s="140"/>
      <c r="OBH54" s="140"/>
      <c r="OBI54" s="140"/>
      <c r="OBJ54" s="140"/>
      <c r="OBK54" s="140"/>
      <c r="OBL54" s="140"/>
      <c r="OBM54" s="140"/>
      <c r="OBN54" s="140"/>
      <c r="OBO54" s="140"/>
      <c r="OBP54" s="140"/>
      <c r="OBQ54" s="140"/>
      <c r="OBR54" s="140"/>
      <c r="OBS54" s="140"/>
      <c r="OBT54" s="140"/>
      <c r="OBU54" s="140"/>
      <c r="OBV54" s="140"/>
      <c r="OBW54" s="140"/>
      <c r="OBX54" s="140"/>
      <c r="OBY54" s="140"/>
      <c r="OBZ54" s="140"/>
      <c r="OCA54" s="140"/>
      <c r="OCB54" s="140"/>
      <c r="OCC54" s="140"/>
      <c r="OCD54" s="140"/>
      <c r="OCE54" s="140"/>
      <c r="OCF54" s="140"/>
      <c r="OCG54" s="140"/>
      <c r="OCH54" s="140"/>
      <c r="OCI54" s="140"/>
      <c r="OCJ54" s="140"/>
      <c r="OCK54" s="140"/>
      <c r="OCL54" s="140"/>
      <c r="OCM54" s="140"/>
      <c r="OCN54" s="140"/>
      <c r="OCO54" s="140"/>
      <c r="OCP54" s="140"/>
      <c r="OCQ54" s="140"/>
      <c r="OCR54" s="140"/>
      <c r="OCS54" s="140"/>
      <c r="OCT54" s="140"/>
      <c r="OCU54" s="140"/>
      <c r="OCV54" s="140"/>
      <c r="OCW54" s="140"/>
      <c r="OCX54" s="140"/>
      <c r="OCY54" s="140"/>
      <c r="OCZ54" s="140"/>
      <c r="ODA54" s="140"/>
      <c r="ODB54" s="140"/>
      <c r="ODC54" s="140"/>
      <c r="ODD54" s="140"/>
      <c r="ODE54" s="140"/>
      <c r="ODF54" s="140"/>
      <c r="ODG54" s="140"/>
      <c r="ODH54" s="140"/>
      <c r="ODI54" s="140"/>
      <c r="ODJ54" s="140"/>
      <c r="ODK54" s="140"/>
      <c r="ODL54" s="140"/>
      <c r="ODM54" s="140"/>
      <c r="ODN54" s="140"/>
      <c r="ODO54" s="140"/>
      <c r="ODP54" s="140"/>
      <c r="ODQ54" s="140"/>
      <c r="ODR54" s="140"/>
      <c r="ODS54" s="140"/>
      <c r="ODT54" s="140"/>
      <c r="ODU54" s="140"/>
      <c r="ODV54" s="140"/>
      <c r="ODW54" s="140"/>
      <c r="ODX54" s="140"/>
      <c r="ODY54" s="140"/>
      <c r="ODZ54" s="140"/>
      <c r="OEA54" s="140"/>
      <c r="OEB54" s="140"/>
      <c r="OEC54" s="140"/>
      <c r="OED54" s="140"/>
      <c r="OEE54" s="140"/>
      <c r="OEF54" s="140"/>
      <c r="OEG54" s="140"/>
      <c r="OEH54" s="140"/>
      <c r="OEI54" s="140"/>
      <c r="OEJ54" s="140"/>
      <c r="OEK54" s="140"/>
      <c r="OEL54" s="140"/>
      <c r="OEM54" s="140"/>
      <c r="OEN54" s="140"/>
      <c r="OEO54" s="140"/>
      <c r="OEP54" s="140"/>
      <c r="OEQ54" s="140"/>
      <c r="OER54" s="140"/>
      <c r="OES54" s="140"/>
      <c r="OET54" s="140"/>
      <c r="OEU54" s="140"/>
      <c r="OEV54" s="140"/>
      <c r="OEW54" s="140"/>
      <c r="OEX54" s="140"/>
      <c r="OEY54" s="140"/>
      <c r="OEZ54" s="140"/>
      <c r="OFA54" s="140"/>
      <c r="OFB54" s="140"/>
      <c r="OFC54" s="140"/>
      <c r="OFD54" s="140"/>
      <c r="OFE54" s="140"/>
      <c r="OFF54" s="140"/>
      <c r="OFG54" s="140"/>
      <c r="OFH54" s="140"/>
      <c r="OFI54" s="140"/>
      <c r="OFJ54" s="140"/>
      <c r="OFK54" s="140"/>
      <c r="OFL54" s="140"/>
      <c r="OFM54" s="140"/>
      <c r="OFN54" s="140"/>
      <c r="OFO54" s="140"/>
      <c r="OFP54" s="140"/>
      <c r="OFQ54" s="140"/>
      <c r="OFR54" s="140"/>
      <c r="OFS54" s="140"/>
      <c r="OFT54" s="140"/>
      <c r="OFU54" s="140"/>
      <c r="OFV54" s="140"/>
      <c r="OFW54" s="140"/>
      <c r="OFX54" s="140"/>
      <c r="OFY54" s="140"/>
      <c r="OFZ54" s="140"/>
      <c r="OGA54" s="140"/>
      <c r="OGB54" s="140"/>
      <c r="OGC54" s="140"/>
      <c r="OGD54" s="140"/>
      <c r="OGE54" s="140"/>
      <c r="OGF54" s="140"/>
      <c r="OGG54" s="140"/>
      <c r="OGH54" s="140"/>
      <c r="OGI54" s="140"/>
      <c r="OGJ54" s="140"/>
      <c r="OGK54" s="140"/>
      <c r="OGL54" s="140"/>
      <c r="OGM54" s="140"/>
      <c r="OGN54" s="140"/>
      <c r="OGO54" s="140"/>
      <c r="OGP54" s="140"/>
      <c r="OGQ54" s="140"/>
      <c r="OGR54" s="140"/>
      <c r="OGS54" s="140"/>
      <c r="OGT54" s="140"/>
      <c r="OGU54" s="140"/>
      <c r="OGV54" s="140"/>
      <c r="OGW54" s="140"/>
      <c r="OGX54" s="140"/>
      <c r="OGY54" s="140"/>
      <c r="OGZ54" s="140"/>
      <c r="OHA54" s="140"/>
      <c r="OHB54" s="140"/>
      <c r="OHC54" s="140"/>
      <c r="OHD54" s="140"/>
      <c r="OHE54" s="140"/>
      <c r="OHF54" s="140"/>
      <c r="OHG54" s="140"/>
      <c r="OHH54" s="140"/>
      <c r="OHI54" s="140"/>
      <c r="OHJ54" s="140"/>
      <c r="OHK54" s="140"/>
      <c r="OHL54" s="140"/>
      <c r="OHM54" s="140"/>
      <c r="OHN54" s="140"/>
      <c r="OHO54" s="140"/>
      <c r="OHP54" s="140"/>
      <c r="OHQ54" s="140"/>
      <c r="OHR54" s="140"/>
      <c r="OHS54" s="140"/>
      <c r="OHT54" s="140"/>
      <c r="OHU54" s="140"/>
      <c r="OHV54" s="140"/>
      <c r="OHW54" s="140"/>
      <c r="OHX54" s="140"/>
      <c r="OHY54" s="140"/>
      <c r="OHZ54" s="140"/>
      <c r="OIA54" s="140"/>
      <c r="OIB54" s="140"/>
      <c r="OIC54" s="140"/>
      <c r="OID54" s="140"/>
      <c r="OIE54" s="140"/>
      <c r="OIF54" s="140"/>
      <c r="OIG54" s="140"/>
      <c r="OIH54" s="140"/>
      <c r="OII54" s="140"/>
      <c r="OIJ54" s="140"/>
      <c r="OIK54" s="140"/>
      <c r="OIL54" s="140"/>
      <c r="OIM54" s="140"/>
      <c r="OIN54" s="140"/>
      <c r="OIO54" s="140"/>
      <c r="OIP54" s="140"/>
      <c r="OIQ54" s="140"/>
      <c r="OIR54" s="140"/>
      <c r="OIS54" s="140"/>
      <c r="OIT54" s="140"/>
      <c r="OIU54" s="140"/>
      <c r="OIV54" s="140"/>
      <c r="OIW54" s="140"/>
      <c r="OIX54" s="140"/>
      <c r="OIY54" s="140"/>
      <c r="OIZ54" s="140"/>
      <c r="OJA54" s="140"/>
      <c r="OJB54" s="140"/>
      <c r="OJC54" s="140"/>
      <c r="OJD54" s="140"/>
      <c r="OJE54" s="140"/>
      <c r="OJF54" s="140"/>
      <c r="OJG54" s="140"/>
      <c r="OJH54" s="140"/>
      <c r="OJI54" s="140"/>
      <c r="OJJ54" s="140"/>
      <c r="OJK54" s="140"/>
      <c r="OJL54" s="140"/>
      <c r="OJM54" s="140"/>
      <c r="OJN54" s="140"/>
      <c r="OJO54" s="140"/>
      <c r="OJP54" s="140"/>
      <c r="OJQ54" s="140"/>
      <c r="OJR54" s="140"/>
      <c r="OJS54" s="140"/>
      <c r="OJT54" s="140"/>
      <c r="OJU54" s="140"/>
      <c r="OJV54" s="140"/>
      <c r="OJW54" s="140"/>
      <c r="OJX54" s="140"/>
      <c r="OJY54" s="140"/>
      <c r="OJZ54" s="140"/>
      <c r="OKA54" s="140"/>
      <c r="OKB54" s="140"/>
      <c r="OKC54" s="140"/>
      <c r="OKD54" s="140"/>
      <c r="OKE54" s="140"/>
      <c r="OKF54" s="140"/>
      <c r="OKG54" s="140"/>
      <c r="OKH54" s="140"/>
      <c r="OKI54" s="140"/>
      <c r="OKJ54" s="140"/>
      <c r="OKK54" s="140"/>
      <c r="OKL54" s="140"/>
      <c r="OKM54" s="140"/>
      <c r="OKN54" s="140"/>
      <c r="OKO54" s="140"/>
      <c r="OKP54" s="140"/>
      <c r="OKQ54" s="140"/>
      <c r="OKR54" s="140"/>
      <c r="OKS54" s="140"/>
      <c r="OKT54" s="140"/>
      <c r="OKU54" s="140"/>
      <c r="OKV54" s="140"/>
      <c r="OKW54" s="140"/>
      <c r="OKX54" s="140"/>
      <c r="OKY54" s="140"/>
      <c r="OKZ54" s="140"/>
      <c r="OLA54" s="140"/>
      <c r="OLB54" s="140"/>
      <c r="OLC54" s="140"/>
      <c r="OLD54" s="140"/>
      <c r="OLE54" s="140"/>
      <c r="OLF54" s="140"/>
      <c r="OLG54" s="140"/>
      <c r="OLH54" s="140"/>
      <c r="OLI54" s="140"/>
      <c r="OLJ54" s="140"/>
      <c r="OLK54" s="140"/>
      <c r="OLL54" s="140"/>
      <c r="OLM54" s="140"/>
      <c r="OLN54" s="140"/>
      <c r="OLO54" s="140"/>
      <c r="OLP54" s="140"/>
      <c r="OLQ54" s="140"/>
      <c r="OLR54" s="140"/>
      <c r="OLS54" s="140"/>
      <c r="OLT54" s="140"/>
      <c r="OLU54" s="140"/>
      <c r="OLV54" s="140"/>
      <c r="OLW54" s="140"/>
      <c r="OLX54" s="140"/>
      <c r="OLY54" s="140"/>
      <c r="OLZ54" s="140"/>
      <c r="OMA54" s="140"/>
      <c r="OMB54" s="140"/>
      <c r="OMC54" s="140"/>
      <c r="OMD54" s="140"/>
      <c r="OME54" s="140"/>
      <c r="OMF54" s="140"/>
      <c r="OMG54" s="140"/>
      <c r="OMH54" s="140"/>
      <c r="OMI54" s="140"/>
      <c r="OMJ54" s="140"/>
      <c r="OMK54" s="140"/>
      <c r="OML54" s="140"/>
      <c r="OMM54" s="140"/>
      <c r="OMN54" s="140"/>
      <c r="OMO54" s="140"/>
      <c r="OMP54" s="140"/>
      <c r="OMQ54" s="140"/>
      <c r="OMR54" s="140"/>
      <c r="OMS54" s="140"/>
      <c r="OMT54" s="140"/>
      <c r="OMU54" s="140"/>
      <c r="OMV54" s="140"/>
      <c r="OMW54" s="140"/>
      <c r="OMX54" s="140"/>
      <c r="OMY54" s="140"/>
      <c r="OMZ54" s="140"/>
      <c r="ONA54" s="140"/>
      <c r="ONB54" s="140"/>
      <c r="ONC54" s="140"/>
      <c r="OND54" s="140"/>
      <c r="ONE54" s="140"/>
      <c r="ONF54" s="140"/>
      <c r="ONG54" s="140"/>
      <c r="ONH54" s="140"/>
      <c r="ONI54" s="140"/>
      <c r="ONJ54" s="140"/>
      <c r="ONK54" s="140"/>
      <c r="ONL54" s="140"/>
      <c r="ONM54" s="140"/>
      <c r="ONN54" s="140"/>
      <c r="ONO54" s="140"/>
      <c r="ONP54" s="140"/>
      <c r="ONQ54" s="140"/>
      <c r="ONR54" s="140"/>
      <c r="ONS54" s="140"/>
      <c r="ONT54" s="140"/>
      <c r="ONU54" s="140"/>
      <c r="ONV54" s="140"/>
      <c r="ONW54" s="140"/>
      <c r="ONX54" s="140"/>
      <c r="ONY54" s="140"/>
      <c r="ONZ54" s="140"/>
      <c r="OOA54" s="140"/>
      <c r="OOB54" s="140"/>
      <c r="OOC54" s="140"/>
      <c r="OOD54" s="140"/>
      <c r="OOE54" s="140"/>
      <c r="OOF54" s="140"/>
      <c r="OOG54" s="140"/>
      <c r="OOH54" s="140"/>
      <c r="OOI54" s="140"/>
      <c r="OOJ54" s="140"/>
      <c r="OOK54" s="140"/>
      <c r="OOL54" s="140"/>
      <c r="OOM54" s="140"/>
      <c r="OON54" s="140"/>
      <c r="OOO54" s="140"/>
      <c r="OOP54" s="140"/>
      <c r="OOQ54" s="140"/>
      <c r="OOR54" s="140"/>
      <c r="OOS54" s="140"/>
      <c r="OOT54" s="140"/>
      <c r="OOU54" s="140"/>
      <c r="OOV54" s="140"/>
      <c r="OOW54" s="140"/>
      <c r="OOX54" s="140"/>
      <c r="OOY54" s="140"/>
      <c r="OOZ54" s="140"/>
      <c r="OPA54" s="140"/>
      <c r="OPB54" s="140"/>
      <c r="OPC54" s="140"/>
      <c r="OPD54" s="140"/>
      <c r="OPE54" s="140"/>
      <c r="OPF54" s="140"/>
      <c r="OPG54" s="140"/>
      <c r="OPH54" s="140"/>
      <c r="OPI54" s="140"/>
      <c r="OPJ54" s="140"/>
      <c r="OPK54" s="140"/>
      <c r="OPL54" s="140"/>
      <c r="OPM54" s="140"/>
      <c r="OPN54" s="140"/>
      <c r="OPO54" s="140"/>
      <c r="OPP54" s="140"/>
      <c r="OPQ54" s="140"/>
      <c r="OPR54" s="140"/>
      <c r="OPS54" s="140"/>
      <c r="OPT54" s="140"/>
      <c r="OPU54" s="140"/>
      <c r="OPV54" s="140"/>
      <c r="OPW54" s="140"/>
      <c r="OPX54" s="140"/>
      <c r="OPY54" s="140"/>
      <c r="OPZ54" s="140"/>
      <c r="OQA54" s="140"/>
      <c r="OQB54" s="140"/>
      <c r="OQC54" s="140"/>
      <c r="OQD54" s="140"/>
      <c r="OQE54" s="140"/>
      <c r="OQF54" s="140"/>
      <c r="OQG54" s="140"/>
      <c r="OQH54" s="140"/>
      <c r="OQI54" s="140"/>
      <c r="OQJ54" s="140"/>
      <c r="OQK54" s="140"/>
      <c r="OQL54" s="140"/>
      <c r="OQM54" s="140"/>
      <c r="OQN54" s="140"/>
      <c r="OQO54" s="140"/>
      <c r="OQP54" s="140"/>
      <c r="OQQ54" s="140"/>
      <c r="OQR54" s="140"/>
      <c r="OQS54" s="140"/>
      <c r="OQT54" s="140"/>
      <c r="OQU54" s="140"/>
      <c r="OQV54" s="140"/>
      <c r="OQW54" s="140"/>
      <c r="OQX54" s="140"/>
      <c r="OQY54" s="140"/>
      <c r="OQZ54" s="140"/>
      <c r="ORA54" s="140"/>
      <c r="ORB54" s="140"/>
      <c r="ORC54" s="140"/>
      <c r="ORD54" s="140"/>
      <c r="ORE54" s="140"/>
      <c r="ORF54" s="140"/>
      <c r="ORG54" s="140"/>
      <c r="ORH54" s="140"/>
      <c r="ORI54" s="140"/>
      <c r="ORJ54" s="140"/>
      <c r="ORK54" s="140"/>
      <c r="ORL54" s="140"/>
      <c r="ORM54" s="140"/>
      <c r="ORN54" s="140"/>
      <c r="ORO54" s="140"/>
      <c r="ORP54" s="140"/>
      <c r="ORQ54" s="140"/>
      <c r="ORR54" s="140"/>
      <c r="ORS54" s="140"/>
      <c r="ORT54" s="140"/>
      <c r="ORU54" s="140"/>
      <c r="ORV54" s="140"/>
      <c r="ORW54" s="140"/>
      <c r="ORX54" s="140"/>
      <c r="ORY54" s="140"/>
      <c r="ORZ54" s="140"/>
      <c r="OSA54" s="140"/>
      <c r="OSB54" s="140"/>
      <c r="OSC54" s="140"/>
      <c r="OSD54" s="140"/>
      <c r="OSE54" s="140"/>
      <c r="OSF54" s="140"/>
      <c r="OSG54" s="140"/>
      <c r="OSH54" s="140"/>
      <c r="OSI54" s="140"/>
      <c r="OSJ54" s="140"/>
      <c r="OSK54" s="140"/>
      <c r="OSL54" s="140"/>
      <c r="OSM54" s="140"/>
      <c r="OSN54" s="140"/>
      <c r="OSO54" s="140"/>
      <c r="OSP54" s="140"/>
      <c r="OSQ54" s="140"/>
      <c r="OSR54" s="140"/>
      <c r="OSS54" s="140"/>
      <c r="OST54" s="140"/>
      <c r="OSU54" s="140"/>
      <c r="OSV54" s="140"/>
      <c r="OSW54" s="140"/>
      <c r="OSX54" s="140"/>
      <c r="OSY54" s="140"/>
      <c r="OSZ54" s="140"/>
      <c r="OTA54" s="140"/>
      <c r="OTB54" s="140"/>
      <c r="OTC54" s="140"/>
      <c r="OTD54" s="140"/>
      <c r="OTE54" s="140"/>
      <c r="OTF54" s="140"/>
      <c r="OTG54" s="140"/>
      <c r="OTH54" s="140"/>
      <c r="OTI54" s="140"/>
      <c r="OTJ54" s="140"/>
      <c r="OTK54" s="140"/>
      <c r="OTL54" s="140"/>
      <c r="OTM54" s="140"/>
      <c r="OTN54" s="140"/>
      <c r="OTO54" s="140"/>
      <c r="OTP54" s="140"/>
      <c r="OTQ54" s="140"/>
      <c r="OTR54" s="140"/>
      <c r="OTS54" s="140"/>
      <c r="OTT54" s="140"/>
      <c r="OTU54" s="140"/>
      <c r="OTV54" s="140"/>
      <c r="OTW54" s="140"/>
      <c r="OTX54" s="140"/>
      <c r="OTY54" s="140"/>
      <c r="OTZ54" s="140"/>
      <c r="OUA54" s="140"/>
      <c r="OUB54" s="140"/>
      <c r="OUC54" s="140"/>
      <c r="OUD54" s="140"/>
      <c r="OUE54" s="140"/>
      <c r="OUF54" s="140"/>
      <c r="OUG54" s="140"/>
      <c r="OUH54" s="140"/>
      <c r="OUI54" s="140"/>
      <c r="OUJ54" s="140"/>
      <c r="OUK54" s="140"/>
      <c r="OUL54" s="140"/>
      <c r="OUM54" s="140"/>
      <c r="OUN54" s="140"/>
      <c r="OUO54" s="140"/>
      <c r="OUP54" s="140"/>
      <c r="OUQ54" s="140"/>
      <c r="OUR54" s="140"/>
      <c r="OUS54" s="140"/>
      <c r="OUT54" s="140"/>
      <c r="OUU54" s="140"/>
      <c r="OUV54" s="140"/>
      <c r="OUW54" s="140"/>
      <c r="OUX54" s="140"/>
      <c r="OUY54" s="140"/>
      <c r="OUZ54" s="140"/>
      <c r="OVA54" s="140"/>
      <c r="OVB54" s="140"/>
      <c r="OVC54" s="140"/>
      <c r="OVD54" s="140"/>
      <c r="OVE54" s="140"/>
      <c r="OVF54" s="140"/>
      <c r="OVG54" s="140"/>
      <c r="OVH54" s="140"/>
      <c r="OVI54" s="140"/>
      <c r="OVJ54" s="140"/>
      <c r="OVK54" s="140"/>
      <c r="OVL54" s="140"/>
      <c r="OVM54" s="140"/>
      <c r="OVN54" s="140"/>
      <c r="OVO54" s="140"/>
      <c r="OVP54" s="140"/>
      <c r="OVQ54" s="140"/>
      <c r="OVR54" s="140"/>
      <c r="OVS54" s="140"/>
      <c r="OVT54" s="140"/>
      <c r="OVU54" s="140"/>
      <c r="OVV54" s="140"/>
      <c r="OVW54" s="140"/>
      <c r="OVX54" s="140"/>
      <c r="OVY54" s="140"/>
      <c r="OVZ54" s="140"/>
      <c r="OWA54" s="140"/>
      <c r="OWB54" s="140"/>
      <c r="OWC54" s="140"/>
      <c r="OWD54" s="140"/>
      <c r="OWE54" s="140"/>
      <c r="OWF54" s="140"/>
      <c r="OWG54" s="140"/>
      <c r="OWH54" s="140"/>
      <c r="OWI54" s="140"/>
      <c r="OWJ54" s="140"/>
      <c r="OWK54" s="140"/>
      <c r="OWL54" s="140"/>
      <c r="OWM54" s="140"/>
      <c r="OWN54" s="140"/>
      <c r="OWO54" s="140"/>
      <c r="OWP54" s="140"/>
      <c r="OWQ54" s="140"/>
      <c r="OWR54" s="140"/>
      <c r="OWS54" s="140"/>
      <c r="OWT54" s="140"/>
      <c r="OWU54" s="140"/>
      <c r="OWV54" s="140"/>
      <c r="OWW54" s="140"/>
      <c r="OWX54" s="140"/>
      <c r="OWY54" s="140"/>
      <c r="OWZ54" s="140"/>
      <c r="OXA54" s="140"/>
      <c r="OXB54" s="140"/>
      <c r="OXC54" s="140"/>
      <c r="OXD54" s="140"/>
      <c r="OXE54" s="140"/>
      <c r="OXF54" s="140"/>
      <c r="OXG54" s="140"/>
      <c r="OXH54" s="140"/>
      <c r="OXI54" s="140"/>
      <c r="OXJ54" s="140"/>
      <c r="OXK54" s="140"/>
      <c r="OXL54" s="140"/>
      <c r="OXM54" s="140"/>
      <c r="OXN54" s="140"/>
      <c r="OXO54" s="140"/>
      <c r="OXP54" s="140"/>
      <c r="OXQ54" s="140"/>
      <c r="OXR54" s="140"/>
      <c r="OXS54" s="140"/>
      <c r="OXT54" s="140"/>
      <c r="OXU54" s="140"/>
      <c r="OXV54" s="140"/>
      <c r="OXW54" s="140"/>
      <c r="OXX54" s="140"/>
      <c r="OXY54" s="140"/>
      <c r="OXZ54" s="140"/>
      <c r="OYA54" s="140"/>
      <c r="OYB54" s="140"/>
      <c r="OYC54" s="140"/>
      <c r="OYD54" s="140"/>
      <c r="OYE54" s="140"/>
      <c r="OYF54" s="140"/>
      <c r="OYG54" s="140"/>
      <c r="OYH54" s="140"/>
      <c r="OYI54" s="140"/>
      <c r="OYJ54" s="140"/>
      <c r="OYK54" s="140"/>
      <c r="OYL54" s="140"/>
      <c r="OYM54" s="140"/>
      <c r="OYN54" s="140"/>
      <c r="OYO54" s="140"/>
      <c r="OYP54" s="140"/>
      <c r="OYQ54" s="140"/>
      <c r="OYR54" s="140"/>
      <c r="OYS54" s="140"/>
      <c r="OYT54" s="140"/>
      <c r="OYU54" s="140"/>
      <c r="OYV54" s="140"/>
      <c r="OYW54" s="140"/>
      <c r="OYX54" s="140"/>
      <c r="OYY54" s="140"/>
      <c r="OYZ54" s="140"/>
      <c r="OZA54" s="140"/>
      <c r="OZB54" s="140"/>
      <c r="OZC54" s="140"/>
      <c r="OZD54" s="140"/>
      <c r="OZE54" s="140"/>
      <c r="OZF54" s="140"/>
      <c r="OZG54" s="140"/>
      <c r="OZH54" s="140"/>
      <c r="OZI54" s="140"/>
      <c r="OZJ54" s="140"/>
      <c r="OZK54" s="140"/>
      <c r="OZL54" s="140"/>
      <c r="OZM54" s="140"/>
      <c r="OZN54" s="140"/>
      <c r="OZO54" s="140"/>
      <c r="OZP54" s="140"/>
      <c r="OZQ54" s="140"/>
      <c r="OZR54" s="140"/>
      <c r="OZS54" s="140"/>
      <c r="OZT54" s="140"/>
      <c r="OZU54" s="140"/>
      <c r="OZV54" s="140"/>
      <c r="OZW54" s="140"/>
      <c r="OZX54" s="140"/>
      <c r="OZY54" s="140"/>
      <c r="OZZ54" s="140"/>
      <c r="PAA54" s="140"/>
      <c r="PAB54" s="140"/>
      <c r="PAC54" s="140"/>
      <c r="PAD54" s="140"/>
      <c r="PAE54" s="140"/>
      <c r="PAF54" s="140"/>
      <c r="PAG54" s="140"/>
      <c r="PAH54" s="140"/>
      <c r="PAI54" s="140"/>
      <c r="PAJ54" s="140"/>
      <c r="PAK54" s="140"/>
      <c r="PAL54" s="140"/>
      <c r="PAM54" s="140"/>
      <c r="PAN54" s="140"/>
      <c r="PAO54" s="140"/>
      <c r="PAP54" s="140"/>
      <c r="PAQ54" s="140"/>
      <c r="PAR54" s="140"/>
      <c r="PAS54" s="140"/>
      <c r="PAT54" s="140"/>
      <c r="PAU54" s="140"/>
      <c r="PAV54" s="140"/>
      <c r="PAW54" s="140"/>
      <c r="PAX54" s="140"/>
      <c r="PAY54" s="140"/>
      <c r="PAZ54" s="140"/>
      <c r="PBA54" s="140"/>
      <c r="PBB54" s="140"/>
      <c r="PBC54" s="140"/>
      <c r="PBD54" s="140"/>
      <c r="PBE54" s="140"/>
      <c r="PBF54" s="140"/>
      <c r="PBG54" s="140"/>
      <c r="PBH54" s="140"/>
      <c r="PBI54" s="140"/>
      <c r="PBJ54" s="140"/>
      <c r="PBK54" s="140"/>
      <c r="PBL54" s="140"/>
      <c r="PBM54" s="140"/>
      <c r="PBN54" s="140"/>
      <c r="PBO54" s="140"/>
      <c r="PBP54" s="140"/>
      <c r="PBQ54" s="140"/>
      <c r="PBR54" s="140"/>
      <c r="PBS54" s="140"/>
      <c r="PBT54" s="140"/>
      <c r="PBU54" s="140"/>
      <c r="PBV54" s="140"/>
      <c r="PBW54" s="140"/>
      <c r="PBX54" s="140"/>
      <c r="PBY54" s="140"/>
      <c r="PBZ54" s="140"/>
      <c r="PCA54" s="140"/>
      <c r="PCB54" s="140"/>
      <c r="PCC54" s="140"/>
      <c r="PCD54" s="140"/>
      <c r="PCE54" s="140"/>
      <c r="PCF54" s="140"/>
      <c r="PCG54" s="140"/>
      <c r="PCH54" s="140"/>
      <c r="PCI54" s="140"/>
      <c r="PCJ54" s="140"/>
      <c r="PCK54" s="140"/>
      <c r="PCL54" s="140"/>
      <c r="PCM54" s="140"/>
      <c r="PCN54" s="140"/>
      <c r="PCO54" s="140"/>
      <c r="PCP54" s="140"/>
      <c r="PCQ54" s="140"/>
      <c r="PCR54" s="140"/>
      <c r="PCS54" s="140"/>
      <c r="PCT54" s="140"/>
      <c r="PCU54" s="140"/>
      <c r="PCV54" s="140"/>
      <c r="PCW54" s="140"/>
      <c r="PCX54" s="140"/>
      <c r="PCY54" s="140"/>
      <c r="PCZ54" s="140"/>
      <c r="PDA54" s="140"/>
      <c r="PDB54" s="140"/>
      <c r="PDC54" s="140"/>
      <c r="PDD54" s="140"/>
      <c r="PDE54" s="140"/>
      <c r="PDF54" s="140"/>
      <c r="PDG54" s="140"/>
      <c r="PDH54" s="140"/>
      <c r="PDI54" s="140"/>
      <c r="PDJ54" s="140"/>
      <c r="PDK54" s="140"/>
      <c r="PDL54" s="140"/>
      <c r="PDM54" s="140"/>
      <c r="PDN54" s="140"/>
      <c r="PDO54" s="140"/>
      <c r="PDP54" s="140"/>
      <c r="PDQ54" s="140"/>
      <c r="PDR54" s="140"/>
      <c r="PDS54" s="140"/>
      <c r="PDT54" s="140"/>
      <c r="PDU54" s="140"/>
      <c r="PDV54" s="140"/>
      <c r="PDW54" s="140"/>
      <c r="PDX54" s="140"/>
      <c r="PDY54" s="140"/>
      <c r="PDZ54" s="140"/>
      <c r="PEA54" s="140"/>
      <c r="PEB54" s="140"/>
      <c r="PEC54" s="140"/>
      <c r="PED54" s="140"/>
      <c r="PEE54" s="140"/>
      <c r="PEF54" s="140"/>
      <c r="PEG54" s="140"/>
      <c r="PEH54" s="140"/>
      <c r="PEI54" s="140"/>
      <c r="PEJ54" s="140"/>
      <c r="PEK54" s="140"/>
      <c r="PEL54" s="140"/>
      <c r="PEM54" s="140"/>
      <c r="PEN54" s="140"/>
      <c r="PEO54" s="140"/>
      <c r="PEP54" s="140"/>
      <c r="PEQ54" s="140"/>
      <c r="PER54" s="140"/>
      <c r="PES54" s="140"/>
      <c r="PET54" s="140"/>
      <c r="PEU54" s="140"/>
      <c r="PEV54" s="140"/>
      <c r="PEW54" s="140"/>
      <c r="PEX54" s="140"/>
      <c r="PEY54" s="140"/>
      <c r="PEZ54" s="140"/>
      <c r="PFA54" s="140"/>
      <c r="PFB54" s="140"/>
      <c r="PFC54" s="140"/>
      <c r="PFD54" s="140"/>
      <c r="PFE54" s="140"/>
      <c r="PFF54" s="140"/>
      <c r="PFG54" s="140"/>
      <c r="PFH54" s="140"/>
      <c r="PFI54" s="140"/>
      <c r="PFJ54" s="140"/>
      <c r="PFK54" s="140"/>
      <c r="PFL54" s="140"/>
      <c r="PFM54" s="140"/>
      <c r="PFN54" s="140"/>
      <c r="PFO54" s="140"/>
      <c r="PFP54" s="140"/>
      <c r="PFQ54" s="140"/>
      <c r="PFR54" s="140"/>
      <c r="PFS54" s="140"/>
      <c r="PFT54" s="140"/>
      <c r="PFU54" s="140"/>
      <c r="PFV54" s="140"/>
      <c r="PFW54" s="140"/>
      <c r="PFX54" s="140"/>
      <c r="PFY54" s="140"/>
      <c r="PFZ54" s="140"/>
      <c r="PGA54" s="140"/>
      <c r="PGB54" s="140"/>
      <c r="PGC54" s="140"/>
      <c r="PGD54" s="140"/>
      <c r="PGE54" s="140"/>
      <c r="PGF54" s="140"/>
      <c r="PGG54" s="140"/>
      <c r="PGH54" s="140"/>
      <c r="PGI54" s="140"/>
      <c r="PGJ54" s="140"/>
      <c r="PGK54" s="140"/>
      <c r="PGL54" s="140"/>
      <c r="PGM54" s="140"/>
      <c r="PGN54" s="140"/>
      <c r="PGO54" s="140"/>
      <c r="PGP54" s="140"/>
      <c r="PGQ54" s="140"/>
      <c r="PGR54" s="140"/>
      <c r="PGS54" s="140"/>
      <c r="PGT54" s="140"/>
      <c r="PGU54" s="140"/>
      <c r="PGV54" s="140"/>
      <c r="PGW54" s="140"/>
      <c r="PGX54" s="140"/>
      <c r="PGY54" s="140"/>
      <c r="PGZ54" s="140"/>
      <c r="PHA54" s="140"/>
      <c r="PHB54" s="140"/>
      <c r="PHC54" s="140"/>
      <c r="PHD54" s="140"/>
      <c r="PHE54" s="140"/>
      <c r="PHF54" s="140"/>
      <c r="PHG54" s="140"/>
      <c r="PHH54" s="140"/>
      <c r="PHI54" s="140"/>
      <c r="PHJ54" s="140"/>
      <c r="PHK54" s="140"/>
      <c r="PHL54" s="140"/>
      <c r="PHM54" s="140"/>
      <c r="PHN54" s="140"/>
      <c r="PHO54" s="140"/>
      <c r="PHP54" s="140"/>
      <c r="PHQ54" s="140"/>
      <c r="PHR54" s="140"/>
      <c r="PHS54" s="140"/>
      <c r="PHT54" s="140"/>
      <c r="PHU54" s="140"/>
      <c r="PHV54" s="140"/>
      <c r="PHW54" s="140"/>
      <c r="PHX54" s="140"/>
      <c r="PHY54" s="140"/>
      <c r="PHZ54" s="140"/>
      <c r="PIA54" s="140"/>
      <c r="PIB54" s="140"/>
      <c r="PIC54" s="140"/>
      <c r="PID54" s="140"/>
      <c r="PIE54" s="140"/>
      <c r="PIF54" s="140"/>
      <c r="PIG54" s="140"/>
      <c r="PIH54" s="140"/>
      <c r="PII54" s="140"/>
      <c r="PIJ54" s="140"/>
      <c r="PIK54" s="140"/>
      <c r="PIL54" s="140"/>
      <c r="PIM54" s="140"/>
      <c r="PIN54" s="140"/>
      <c r="PIO54" s="140"/>
      <c r="PIP54" s="140"/>
      <c r="PIQ54" s="140"/>
      <c r="PIR54" s="140"/>
      <c r="PIS54" s="140"/>
      <c r="PIT54" s="140"/>
      <c r="PIU54" s="140"/>
      <c r="PIV54" s="140"/>
      <c r="PIW54" s="140"/>
      <c r="PIX54" s="140"/>
      <c r="PIY54" s="140"/>
      <c r="PIZ54" s="140"/>
      <c r="PJA54" s="140"/>
      <c r="PJB54" s="140"/>
      <c r="PJC54" s="140"/>
      <c r="PJD54" s="140"/>
      <c r="PJE54" s="140"/>
      <c r="PJF54" s="140"/>
      <c r="PJG54" s="140"/>
      <c r="PJH54" s="140"/>
      <c r="PJI54" s="140"/>
      <c r="PJJ54" s="140"/>
      <c r="PJK54" s="140"/>
      <c r="PJL54" s="140"/>
      <c r="PJM54" s="140"/>
      <c r="PJN54" s="140"/>
      <c r="PJO54" s="140"/>
      <c r="PJP54" s="140"/>
      <c r="PJQ54" s="140"/>
      <c r="PJR54" s="140"/>
      <c r="PJS54" s="140"/>
      <c r="PJT54" s="140"/>
      <c r="PJU54" s="140"/>
      <c r="PJV54" s="140"/>
      <c r="PJW54" s="140"/>
      <c r="PJX54" s="140"/>
      <c r="PJY54" s="140"/>
      <c r="PJZ54" s="140"/>
      <c r="PKA54" s="140"/>
      <c r="PKB54" s="140"/>
      <c r="PKC54" s="140"/>
      <c r="PKD54" s="140"/>
      <c r="PKE54" s="140"/>
      <c r="PKF54" s="140"/>
      <c r="PKG54" s="140"/>
      <c r="PKH54" s="140"/>
      <c r="PKI54" s="140"/>
      <c r="PKJ54" s="140"/>
      <c r="PKK54" s="140"/>
      <c r="PKL54" s="140"/>
      <c r="PKM54" s="140"/>
      <c r="PKN54" s="140"/>
      <c r="PKO54" s="140"/>
      <c r="PKP54" s="140"/>
      <c r="PKQ54" s="140"/>
      <c r="PKR54" s="140"/>
      <c r="PKS54" s="140"/>
      <c r="PKT54" s="140"/>
      <c r="PKU54" s="140"/>
      <c r="PKV54" s="140"/>
      <c r="PKW54" s="140"/>
      <c r="PKX54" s="140"/>
      <c r="PKY54" s="140"/>
      <c r="PKZ54" s="140"/>
      <c r="PLA54" s="140"/>
      <c r="PLB54" s="140"/>
      <c r="PLC54" s="140"/>
      <c r="PLD54" s="140"/>
      <c r="PLE54" s="140"/>
      <c r="PLF54" s="140"/>
      <c r="PLG54" s="140"/>
      <c r="PLH54" s="140"/>
      <c r="PLI54" s="140"/>
      <c r="PLJ54" s="140"/>
      <c r="PLK54" s="140"/>
      <c r="PLL54" s="140"/>
      <c r="PLM54" s="140"/>
      <c r="PLN54" s="140"/>
      <c r="PLO54" s="140"/>
      <c r="PLP54" s="140"/>
      <c r="PLQ54" s="140"/>
      <c r="PLR54" s="140"/>
      <c r="PLS54" s="140"/>
      <c r="PLT54" s="140"/>
      <c r="PLU54" s="140"/>
      <c r="PLV54" s="140"/>
      <c r="PLW54" s="140"/>
      <c r="PLX54" s="140"/>
      <c r="PLY54" s="140"/>
      <c r="PLZ54" s="140"/>
      <c r="PMA54" s="140"/>
      <c r="PMB54" s="140"/>
      <c r="PMC54" s="140"/>
      <c r="PMD54" s="140"/>
      <c r="PME54" s="140"/>
      <c r="PMF54" s="140"/>
      <c r="PMG54" s="140"/>
      <c r="PMH54" s="140"/>
      <c r="PMI54" s="140"/>
      <c r="PMJ54" s="140"/>
      <c r="PMK54" s="140"/>
      <c r="PML54" s="140"/>
      <c r="PMM54" s="140"/>
      <c r="PMN54" s="140"/>
      <c r="PMO54" s="140"/>
      <c r="PMP54" s="140"/>
      <c r="PMQ54" s="140"/>
      <c r="PMR54" s="140"/>
      <c r="PMS54" s="140"/>
      <c r="PMT54" s="140"/>
      <c r="PMU54" s="140"/>
      <c r="PMV54" s="140"/>
      <c r="PMW54" s="140"/>
      <c r="PMX54" s="140"/>
      <c r="PMY54" s="140"/>
      <c r="PMZ54" s="140"/>
      <c r="PNA54" s="140"/>
      <c r="PNB54" s="140"/>
      <c r="PNC54" s="140"/>
      <c r="PND54" s="140"/>
      <c r="PNE54" s="140"/>
      <c r="PNF54" s="140"/>
      <c r="PNG54" s="140"/>
      <c r="PNH54" s="140"/>
      <c r="PNI54" s="140"/>
      <c r="PNJ54" s="140"/>
      <c r="PNK54" s="140"/>
      <c r="PNL54" s="140"/>
      <c r="PNM54" s="140"/>
      <c r="PNN54" s="140"/>
      <c r="PNO54" s="140"/>
      <c r="PNP54" s="140"/>
      <c r="PNQ54" s="140"/>
      <c r="PNR54" s="140"/>
      <c r="PNS54" s="140"/>
      <c r="PNT54" s="140"/>
      <c r="PNU54" s="140"/>
      <c r="PNV54" s="140"/>
      <c r="PNW54" s="140"/>
      <c r="PNX54" s="140"/>
      <c r="PNY54" s="140"/>
      <c r="PNZ54" s="140"/>
      <c r="POA54" s="140"/>
      <c r="POB54" s="140"/>
      <c r="POC54" s="140"/>
      <c r="POD54" s="140"/>
      <c r="POE54" s="140"/>
      <c r="POF54" s="140"/>
      <c r="POG54" s="140"/>
      <c r="POH54" s="140"/>
      <c r="POI54" s="140"/>
      <c r="POJ54" s="140"/>
      <c r="POK54" s="140"/>
      <c r="POL54" s="140"/>
      <c r="POM54" s="140"/>
      <c r="PON54" s="140"/>
      <c r="POO54" s="140"/>
      <c r="POP54" s="140"/>
      <c r="POQ54" s="140"/>
      <c r="POR54" s="140"/>
      <c r="POS54" s="140"/>
      <c r="POT54" s="140"/>
      <c r="POU54" s="140"/>
      <c r="POV54" s="140"/>
      <c r="POW54" s="140"/>
      <c r="POX54" s="140"/>
      <c r="POY54" s="140"/>
      <c r="POZ54" s="140"/>
      <c r="PPA54" s="140"/>
      <c r="PPB54" s="140"/>
      <c r="PPC54" s="140"/>
      <c r="PPD54" s="140"/>
      <c r="PPE54" s="140"/>
      <c r="PPF54" s="140"/>
      <c r="PPG54" s="140"/>
      <c r="PPH54" s="140"/>
      <c r="PPI54" s="140"/>
      <c r="PPJ54" s="140"/>
      <c r="PPK54" s="140"/>
      <c r="PPL54" s="140"/>
      <c r="PPM54" s="140"/>
      <c r="PPN54" s="140"/>
      <c r="PPO54" s="140"/>
      <c r="PPP54" s="140"/>
      <c r="PPQ54" s="140"/>
      <c r="PPR54" s="140"/>
      <c r="PPS54" s="140"/>
      <c r="PPT54" s="140"/>
      <c r="PPU54" s="140"/>
      <c r="PPV54" s="140"/>
      <c r="PPW54" s="140"/>
      <c r="PPX54" s="140"/>
      <c r="PPY54" s="140"/>
      <c r="PPZ54" s="140"/>
      <c r="PQA54" s="140"/>
      <c r="PQB54" s="140"/>
      <c r="PQC54" s="140"/>
      <c r="PQD54" s="140"/>
      <c r="PQE54" s="140"/>
      <c r="PQF54" s="140"/>
      <c r="PQG54" s="140"/>
      <c r="PQH54" s="140"/>
      <c r="PQI54" s="140"/>
      <c r="PQJ54" s="140"/>
      <c r="PQK54" s="140"/>
      <c r="PQL54" s="140"/>
      <c r="PQM54" s="140"/>
      <c r="PQN54" s="140"/>
      <c r="PQO54" s="140"/>
      <c r="PQP54" s="140"/>
      <c r="PQQ54" s="140"/>
      <c r="PQR54" s="140"/>
      <c r="PQS54" s="140"/>
      <c r="PQT54" s="140"/>
      <c r="PQU54" s="140"/>
      <c r="PQV54" s="140"/>
      <c r="PQW54" s="140"/>
      <c r="PQX54" s="140"/>
      <c r="PQY54" s="140"/>
      <c r="PQZ54" s="140"/>
      <c r="PRA54" s="140"/>
      <c r="PRB54" s="140"/>
      <c r="PRC54" s="140"/>
      <c r="PRD54" s="140"/>
      <c r="PRE54" s="140"/>
      <c r="PRF54" s="140"/>
      <c r="PRG54" s="140"/>
      <c r="PRH54" s="140"/>
      <c r="PRI54" s="140"/>
      <c r="PRJ54" s="140"/>
      <c r="PRK54" s="140"/>
      <c r="PRL54" s="140"/>
      <c r="PRM54" s="140"/>
      <c r="PRN54" s="140"/>
      <c r="PRO54" s="140"/>
      <c r="PRP54" s="140"/>
      <c r="PRQ54" s="140"/>
      <c r="PRR54" s="140"/>
      <c r="PRS54" s="140"/>
      <c r="PRT54" s="140"/>
      <c r="PRU54" s="140"/>
      <c r="PRV54" s="140"/>
      <c r="PRW54" s="140"/>
      <c r="PRX54" s="140"/>
      <c r="PRY54" s="140"/>
      <c r="PRZ54" s="140"/>
      <c r="PSA54" s="140"/>
      <c r="PSB54" s="140"/>
      <c r="PSC54" s="140"/>
      <c r="PSD54" s="140"/>
      <c r="PSE54" s="140"/>
      <c r="PSF54" s="140"/>
      <c r="PSG54" s="140"/>
      <c r="PSH54" s="140"/>
      <c r="PSI54" s="140"/>
      <c r="PSJ54" s="140"/>
      <c r="PSK54" s="140"/>
      <c r="PSL54" s="140"/>
      <c r="PSM54" s="140"/>
      <c r="PSN54" s="140"/>
      <c r="PSO54" s="140"/>
      <c r="PSP54" s="140"/>
      <c r="PSQ54" s="140"/>
      <c r="PSR54" s="140"/>
      <c r="PSS54" s="140"/>
      <c r="PST54" s="140"/>
      <c r="PSU54" s="140"/>
      <c r="PSV54" s="140"/>
      <c r="PSW54" s="140"/>
      <c r="PSX54" s="140"/>
      <c r="PSY54" s="140"/>
      <c r="PSZ54" s="140"/>
      <c r="PTA54" s="140"/>
      <c r="PTB54" s="140"/>
      <c r="PTC54" s="140"/>
      <c r="PTD54" s="140"/>
      <c r="PTE54" s="140"/>
      <c r="PTF54" s="140"/>
      <c r="PTG54" s="140"/>
      <c r="PTH54" s="140"/>
      <c r="PTI54" s="140"/>
      <c r="PTJ54" s="140"/>
      <c r="PTK54" s="140"/>
      <c r="PTL54" s="140"/>
      <c r="PTM54" s="140"/>
      <c r="PTN54" s="140"/>
      <c r="PTO54" s="140"/>
      <c r="PTP54" s="140"/>
      <c r="PTQ54" s="140"/>
      <c r="PTR54" s="140"/>
      <c r="PTS54" s="140"/>
      <c r="PTT54" s="140"/>
      <c r="PTU54" s="140"/>
      <c r="PTV54" s="140"/>
      <c r="PTW54" s="140"/>
      <c r="PTX54" s="140"/>
      <c r="PTY54" s="140"/>
      <c r="PTZ54" s="140"/>
      <c r="PUA54" s="140"/>
      <c r="PUB54" s="140"/>
      <c r="PUC54" s="140"/>
      <c r="PUD54" s="140"/>
      <c r="PUE54" s="140"/>
      <c r="PUF54" s="140"/>
      <c r="PUG54" s="140"/>
      <c r="PUH54" s="140"/>
      <c r="PUI54" s="140"/>
      <c r="PUJ54" s="140"/>
      <c r="PUK54" s="140"/>
      <c r="PUL54" s="140"/>
      <c r="PUM54" s="140"/>
      <c r="PUN54" s="140"/>
      <c r="PUO54" s="140"/>
      <c r="PUP54" s="140"/>
      <c r="PUQ54" s="140"/>
      <c r="PUR54" s="140"/>
      <c r="PUS54" s="140"/>
      <c r="PUT54" s="140"/>
      <c r="PUU54" s="140"/>
      <c r="PUV54" s="140"/>
      <c r="PUW54" s="140"/>
      <c r="PUX54" s="140"/>
      <c r="PUY54" s="140"/>
      <c r="PUZ54" s="140"/>
      <c r="PVA54" s="140"/>
      <c r="PVB54" s="140"/>
      <c r="PVC54" s="140"/>
      <c r="PVD54" s="140"/>
      <c r="PVE54" s="140"/>
      <c r="PVF54" s="140"/>
      <c r="PVG54" s="140"/>
      <c r="PVH54" s="140"/>
      <c r="PVI54" s="140"/>
      <c r="PVJ54" s="140"/>
      <c r="PVK54" s="140"/>
      <c r="PVL54" s="140"/>
      <c r="PVM54" s="140"/>
      <c r="PVN54" s="140"/>
      <c r="PVO54" s="140"/>
      <c r="PVP54" s="140"/>
      <c r="PVQ54" s="140"/>
      <c r="PVR54" s="140"/>
      <c r="PVS54" s="140"/>
      <c r="PVT54" s="140"/>
      <c r="PVU54" s="140"/>
      <c r="PVV54" s="140"/>
      <c r="PVW54" s="140"/>
      <c r="PVX54" s="140"/>
      <c r="PVY54" s="140"/>
      <c r="PVZ54" s="140"/>
      <c r="PWA54" s="140"/>
      <c r="PWB54" s="140"/>
      <c r="PWC54" s="140"/>
      <c r="PWD54" s="140"/>
      <c r="PWE54" s="140"/>
      <c r="PWF54" s="140"/>
      <c r="PWG54" s="140"/>
      <c r="PWH54" s="140"/>
      <c r="PWI54" s="140"/>
      <c r="PWJ54" s="140"/>
      <c r="PWK54" s="140"/>
      <c r="PWL54" s="140"/>
      <c r="PWM54" s="140"/>
      <c r="PWN54" s="140"/>
      <c r="PWO54" s="140"/>
      <c r="PWP54" s="140"/>
      <c r="PWQ54" s="140"/>
      <c r="PWR54" s="140"/>
      <c r="PWS54" s="140"/>
      <c r="PWT54" s="140"/>
      <c r="PWU54" s="140"/>
      <c r="PWV54" s="140"/>
      <c r="PWW54" s="140"/>
      <c r="PWX54" s="140"/>
      <c r="PWY54" s="140"/>
      <c r="PWZ54" s="140"/>
      <c r="PXA54" s="140"/>
      <c r="PXB54" s="140"/>
      <c r="PXC54" s="140"/>
      <c r="PXD54" s="140"/>
      <c r="PXE54" s="140"/>
      <c r="PXF54" s="140"/>
      <c r="PXG54" s="140"/>
      <c r="PXH54" s="140"/>
      <c r="PXI54" s="140"/>
      <c r="PXJ54" s="140"/>
      <c r="PXK54" s="140"/>
      <c r="PXL54" s="140"/>
      <c r="PXM54" s="140"/>
      <c r="PXN54" s="140"/>
      <c r="PXO54" s="140"/>
      <c r="PXP54" s="140"/>
      <c r="PXQ54" s="140"/>
      <c r="PXR54" s="140"/>
      <c r="PXS54" s="140"/>
      <c r="PXT54" s="140"/>
      <c r="PXU54" s="140"/>
      <c r="PXV54" s="140"/>
      <c r="PXW54" s="140"/>
      <c r="PXX54" s="140"/>
      <c r="PXY54" s="140"/>
      <c r="PXZ54" s="140"/>
      <c r="PYA54" s="140"/>
      <c r="PYB54" s="140"/>
      <c r="PYC54" s="140"/>
      <c r="PYD54" s="140"/>
      <c r="PYE54" s="140"/>
      <c r="PYF54" s="140"/>
      <c r="PYG54" s="140"/>
      <c r="PYH54" s="140"/>
      <c r="PYI54" s="140"/>
      <c r="PYJ54" s="140"/>
      <c r="PYK54" s="140"/>
      <c r="PYL54" s="140"/>
      <c r="PYM54" s="140"/>
      <c r="PYN54" s="140"/>
      <c r="PYO54" s="140"/>
      <c r="PYP54" s="140"/>
      <c r="PYQ54" s="140"/>
      <c r="PYR54" s="140"/>
      <c r="PYS54" s="140"/>
      <c r="PYT54" s="140"/>
      <c r="PYU54" s="140"/>
      <c r="PYV54" s="140"/>
      <c r="PYW54" s="140"/>
      <c r="PYX54" s="140"/>
      <c r="PYY54" s="140"/>
      <c r="PYZ54" s="140"/>
      <c r="PZA54" s="140"/>
      <c r="PZB54" s="140"/>
      <c r="PZC54" s="140"/>
      <c r="PZD54" s="140"/>
      <c r="PZE54" s="140"/>
      <c r="PZF54" s="140"/>
      <c r="PZG54" s="140"/>
      <c r="PZH54" s="140"/>
      <c r="PZI54" s="140"/>
      <c r="PZJ54" s="140"/>
      <c r="PZK54" s="140"/>
      <c r="PZL54" s="140"/>
      <c r="PZM54" s="140"/>
      <c r="PZN54" s="140"/>
      <c r="PZO54" s="140"/>
      <c r="PZP54" s="140"/>
      <c r="PZQ54" s="140"/>
      <c r="PZR54" s="140"/>
      <c r="PZS54" s="140"/>
      <c r="PZT54" s="140"/>
      <c r="PZU54" s="140"/>
      <c r="PZV54" s="140"/>
      <c r="PZW54" s="140"/>
      <c r="PZX54" s="140"/>
      <c r="PZY54" s="140"/>
      <c r="PZZ54" s="140"/>
      <c r="QAA54" s="140"/>
      <c r="QAB54" s="140"/>
      <c r="QAC54" s="140"/>
      <c r="QAD54" s="140"/>
      <c r="QAE54" s="140"/>
      <c r="QAF54" s="140"/>
      <c r="QAG54" s="140"/>
      <c r="QAH54" s="140"/>
      <c r="QAI54" s="140"/>
      <c r="QAJ54" s="140"/>
      <c r="QAK54" s="140"/>
      <c r="QAL54" s="140"/>
      <c r="QAM54" s="140"/>
      <c r="QAN54" s="140"/>
      <c r="QAO54" s="140"/>
      <c r="QAP54" s="140"/>
      <c r="QAQ54" s="140"/>
      <c r="QAR54" s="140"/>
      <c r="QAS54" s="140"/>
      <c r="QAT54" s="140"/>
      <c r="QAU54" s="140"/>
      <c r="QAV54" s="140"/>
      <c r="QAW54" s="140"/>
      <c r="QAX54" s="140"/>
      <c r="QAY54" s="140"/>
      <c r="QAZ54" s="140"/>
      <c r="QBA54" s="140"/>
      <c r="QBB54" s="140"/>
      <c r="QBC54" s="140"/>
      <c r="QBD54" s="140"/>
      <c r="QBE54" s="140"/>
      <c r="QBF54" s="140"/>
      <c r="QBG54" s="140"/>
      <c r="QBH54" s="140"/>
      <c r="QBI54" s="140"/>
      <c r="QBJ54" s="140"/>
      <c r="QBK54" s="140"/>
      <c r="QBL54" s="140"/>
      <c r="QBM54" s="140"/>
      <c r="QBN54" s="140"/>
      <c r="QBO54" s="140"/>
      <c r="QBP54" s="140"/>
      <c r="QBQ54" s="140"/>
      <c r="QBR54" s="140"/>
      <c r="QBS54" s="140"/>
      <c r="QBT54" s="140"/>
      <c r="QBU54" s="140"/>
      <c r="QBV54" s="140"/>
      <c r="QBW54" s="140"/>
      <c r="QBX54" s="140"/>
      <c r="QBY54" s="140"/>
      <c r="QBZ54" s="140"/>
      <c r="QCA54" s="140"/>
      <c r="QCB54" s="140"/>
      <c r="QCC54" s="140"/>
      <c r="QCD54" s="140"/>
      <c r="QCE54" s="140"/>
      <c r="QCF54" s="140"/>
      <c r="QCG54" s="140"/>
      <c r="QCH54" s="140"/>
      <c r="QCI54" s="140"/>
      <c r="QCJ54" s="140"/>
      <c r="QCK54" s="140"/>
      <c r="QCL54" s="140"/>
      <c r="QCM54" s="140"/>
      <c r="QCN54" s="140"/>
      <c r="QCO54" s="140"/>
      <c r="QCP54" s="140"/>
      <c r="QCQ54" s="140"/>
      <c r="QCR54" s="140"/>
      <c r="QCS54" s="140"/>
      <c r="QCT54" s="140"/>
      <c r="QCU54" s="140"/>
      <c r="QCV54" s="140"/>
      <c r="QCW54" s="140"/>
      <c r="QCX54" s="140"/>
      <c r="QCY54" s="140"/>
      <c r="QCZ54" s="140"/>
      <c r="QDA54" s="140"/>
      <c r="QDB54" s="140"/>
      <c r="QDC54" s="140"/>
      <c r="QDD54" s="140"/>
      <c r="QDE54" s="140"/>
      <c r="QDF54" s="140"/>
      <c r="QDG54" s="140"/>
      <c r="QDH54" s="140"/>
      <c r="QDI54" s="140"/>
      <c r="QDJ54" s="140"/>
      <c r="QDK54" s="140"/>
      <c r="QDL54" s="140"/>
      <c r="QDM54" s="140"/>
      <c r="QDN54" s="140"/>
      <c r="QDO54" s="140"/>
      <c r="QDP54" s="140"/>
      <c r="QDQ54" s="140"/>
      <c r="QDR54" s="140"/>
      <c r="QDS54" s="140"/>
      <c r="QDT54" s="140"/>
      <c r="QDU54" s="140"/>
      <c r="QDV54" s="140"/>
      <c r="QDW54" s="140"/>
      <c r="QDX54" s="140"/>
      <c r="QDY54" s="140"/>
      <c r="QDZ54" s="140"/>
      <c r="QEA54" s="140"/>
      <c r="QEB54" s="140"/>
      <c r="QEC54" s="140"/>
      <c r="QED54" s="140"/>
      <c r="QEE54" s="140"/>
      <c r="QEF54" s="140"/>
      <c r="QEG54" s="140"/>
      <c r="QEH54" s="140"/>
      <c r="QEI54" s="140"/>
      <c r="QEJ54" s="140"/>
      <c r="QEK54" s="140"/>
      <c r="QEL54" s="140"/>
      <c r="QEM54" s="140"/>
      <c r="QEN54" s="140"/>
      <c r="QEO54" s="140"/>
      <c r="QEP54" s="140"/>
      <c r="QEQ54" s="140"/>
      <c r="QER54" s="140"/>
      <c r="QES54" s="140"/>
      <c r="QET54" s="140"/>
      <c r="QEU54" s="140"/>
      <c r="QEV54" s="140"/>
      <c r="QEW54" s="140"/>
      <c r="QEX54" s="140"/>
      <c r="QEY54" s="140"/>
      <c r="QEZ54" s="140"/>
      <c r="QFA54" s="140"/>
      <c r="QFB54" s="140"/>
      <c r="QFC54" s="140"/>
      <c r="QFD54" s="140"/>
      <c r="QFE54" s="140"/>
      <c r="QFF54" s="140"/>
      <c r="QFG54" s="140"/>
      <c r="QFH54" s="140"/>
      <c r="QFI54" s="140"/>
      <c r="QFJ54" s="140"/>
      <c r="QFK54" s="140"/>
      <c r="QFL54" s="140"/>
      <c r="QFM54" s="140"/>
      <c r="QFN54" s="140"/>
      <c r="QFO54" s="140"/>
      <c r="QFP54" s="140"/>
      <c r="QFQ54" s="140"/>
      <c r="QFR54" s="140"/>
      <c r="QFS54" s="140"/>
      <c r="QFT54" s="140"/>
      <c r="QFU54" s="140"/>
      <c r="QFV54" s="140"/>
      <c r="QFW54" s="140"/>
      <c r="QFX54" s="140"/>
      <c r="QFY54" s="140"/>
      <c r="QFZ54" s="140"/>
      <c r="QGA54" s="140"/>
      <c r="QGB54" s="140"/>
      <c r="QGC54" s="140"/>
      <c r="QGD54" s="140"/>
      <c r="QGE54" s="140"/>
      <c r="QGF54" s="140"/>
      <c r="QGG54" s="140"/>
      <c r="QGH54" s="140"/>
      <c r="QGI54" s="140"/>
      <c r="QGJ54" s="140"/>
      <c r="QGK54" s="140"/>
      <c r="QGL54" s="140"/>
      <c r="QGM54" s="140"/>
      <c r="QGN54" s="140"/>
      <c r="QGO54" s="140"/>
      <c r="QGP54" s="140"/>
      <c r="QGQ54" s="140"/>
      <c r="QGR54" s="140"/>
      <c r="QGS54" s="140"/>
      <c r="QGT54" s="140"/>
      <c r="QGU54" s="140"/>
      <c r="QGV54" s="140"/>
      <c r="QGW54" s="140"/>
      <c r="QGX54" s="140"/>
      <c r="QGY54" s="140"/>
      <c r="QGZ54" s="140"/>
      <c r="QHA54" s="140"/>
      <c r="QHB54" s="140"/>
      <c r="QHC54" s="140"/>
      <c r="QHD54" s="140"/>
      <c r="QHE54" s="140"/>
      <c r="QHF54" s="140"/>
      <c r="QHG54" s="140"/>
      <c r="QHH54" s="140"/>
      <c r="QHI54" s="140"/>
      <c r="QHJ54" s="140"/>
      <c r="QHK54" s="140"/>
      <c r="QHL54" s="140"/>
      <c r="QHM54" s="140"/>
      <c r="QHN54" s="140"/>
      <c r="QHO54" s="140"/>
      <c r="QHP54" s="140"/>
      <c r="QHQ54" s="140"/>
      <c r="QHR54" s="140"/>
      <c r="QHS54" s="140"/>
      <c r="QHT54" s="140"/>
      <c r="QHU54" s="140"/>
      <c r="QHV54" s="140"/>
      <c r="QHW54" s="140"/>
      <c r="QHX54" s="140"/>
      <c r="QHY54" s="140"/>
      <c r="QHZ54" s="140"/>
      <c r="QIA54" s="140"/>
      <c r="QIB54" s="140"/>
      <c r="QIC54" s="140"/>
      <c r="QID54" s="140"/>
      <c r="QIE54" s="140"/>
      <c r="QIF54" s="140"/>
      <c r="QIG54" s="140"/>
      <c r="QIH54" s="140"/>
      <c r="QII54" s="140"/>
      <c r="QIJ54" s="140"/>
      <c r="QIK54" s="140"/>
      <c r="QIL54" s="140"/>
      <c r="QIM54" s="140"/>
      <c r="QIN54" s="140"/>
      <c r="QIO54" s="140"/>
      <c r="QIP54" s="140"/>
      <c r="QIQ54" s="140"/>
      <c r="QIR54" s="140"/>
      <c r="QIS54" s="140"/>
      <c r="QIT54" s="140"/>
      <c r="QIU54" s="140"/>
      <c r="QIV54" s="140"/>
      <c r="QIW54" s="140"/>
      <c r="QIX54" s="140"/>
      <c r="QIY54" s="140"/>
      <c r="QIZ54" s="140"/>
      <c r="QJA54" s="140"/>
      <c r="QJB54" s="140"/>
      <c r="QJC54" s="140"/>
      <c r="QJD54" s="140"/>
      <c r="QJE54" s="140"/>
      <c r="QJF54" s="140"/>
      <c r="QJG54" s="140"/>
      <c r="QJH54" s="140"/>
      <c r="QJI54" s="140"/>
      <c r="QJJ54" s="140"/>
      <c r="QJK54" s="140"/>
      <c r="QJL54" s="140"/>
      <c r="QJM54" s="140"/>
      <c r="QJN54" s="140"/>
      <c r="QJO54" s="140"/>
      <c r="QJP54" s="140"/>
      <c r="QJQ54" s="140"/>
      <c r="QJR54" s="140"/>
      <c r="QJS54" s="140"/>
      <c r="QJT54" s="140"/>
      <c r="QJU54" s="140"/>
      <c r="QJV54" s="140"/>
      <c r="QJW54" s="140"/>
      <c r="QJX54" s="140"/>
      <c r="QJY54" s="140"/>
      <c r="QJZ54" s="140"/>
      <c r="QKA54" s="140"/>
      <c r="QKB54" s="140"/>
      <c r="QKC54" s="140"/>
      <c r="QKD54" s="140"/>
      <c r="QKE54" s="140"/>
      <c r="QKF54" s="140"/>
      <c r="QKG54" s="140"/>
      <c r="QKH54" s="140"/>
      <c r="QKI54" s="140"/>
      <c r="QKJ54" s="140"/>
      <c r="QKK54" s="140"/>
      <c r="QKL54" s="140"/>
      <c r="QKM54" s="140"/>
      <c r="QKN54" s="140"/>
      <c r="QKO54" s="140"/>
      <c r="QKP54" s="140"/>
      <c r="QKQ54" s="140"/>
      <c r="QKR54" s="140"/>
      <c r="QKS54" s="140"/>
      <c r="QKT54" s="140"/>
      <c r="QKU54" s="140"/>
      <c r="QKV54" s="140"/>
      <c r="QKW54" s="140"/>
      <c r="QKX54" s="140"/>
      <c r="QKY54" s="140"/>
      <c r="QKZ54" s="140"/>
      <c r="QLA54" s="140"/>
      <c r="QLB54" s="140"/>
      <c r="QLC54" s="140"/>
      <c r="QLD54" s="140"/>
      <c r="QLE54" s="140"/>
      <c r="QLF54" s="140"/>
      <c r="QLG54" s="140"/>
      <c r="QLH54" s="140"/>
      <c r="QLI54" s="140"/>
      <c r="QLJ54" s="140"/>
      <c r="QLK54" s="140"/>
      <c r="QLL54" s="140"/>
      <c r="QLM54" s="140"/>
      <c r="QLN54" s="140"/>
      <c r="QLO54" s="140"/>
      <c r="QLP54" s="140"/>
      <c r="QLQ54" s="140"/>
      <c r="QLR54" s="140"/>
      <c r="QLS54" s="140"/>
      <c r="QLT54" s="140"/>
      <c r="QLU54" s="140"/>
      <c r="QLV54" s="140"/>
      <c r="QLW54" s="140"/>
      <c r="QLX54" s="140"/>
      <c r="QLY54" s="140"/>
      <c r="QLZ54" s="140"/>
      <c r="QMA54" s="140"/>
      <c r="QMB54" s="140"/>
      <c r="QMC54" s="140"/>
      <c r="QMD54" s="140"/>
      <c r="QME54" s="140"/>
      <c r="QMF54" s="140"/>
      <c r="QMG54" s="140"/>
      <c r="QMH54" s="140"/>
      <c r="QMI54" s="140"/>
      <c r="QMJ54" s="140"/>
      <c r="QMK54" s="140"/>
      <c r="QML54" s="140"/>
      <c r="QMM54" s="140"/>
      <c r="QMN54" s="140"/>
      <c r="QMO54" s="140"/>
      <c r="QMP54" s="140"/>
      <c r="QMQ54" s="140"/>
      <c r="QMR54" s="140"/>
      <c r="QMS54" s="140"/>
      <c r="QMT54" s="140"/>
      <c r="QMU54" s="140"/>
      <c r="QMV54" s="140"/>
      <c r="QMW54" s="140"/>
      <c r="QMX54" s="140"/>
      <c r="QMY54" s="140"/>
      <c r="QMZ54" s="140"/>
      <c r="QNA54" s="140"/>
      <c r="QNB54" s="140"/>
      <c r="QNC54" s="140"/>
      <c r="QND54" s="140"/>
      <c r="QNE54" s="140"/>
      <c r="QNF54" s="140"/>
      <c r="QNG54" s="140"/>
      <c r="QNH54" s="140"/>
      <c r="QNI54" s="140"/>
      <c r="QNJ54" s="140"/>
      <c r="QNK54" s="140"/>
      <c r="QNL54" s="140"/>
      <c r="QNM54" s="140"/>
      <c r="QNN54" s="140"/>
      <c r="QNO54" s="140"/>
      <c r="QNP54" s="140"/>
      <c r="QNQ54" s="140"/>
      <c r="QNR54" s="140"/>
      <c r="QNS54" s="140"/>
      <c r="QNT54" s="140"/>
      <c r="QNU54" s="140"/>
      <c r="QNV54" s="140"/>
      <c r="QNW54" s="140"/>
      <c r="QNX54" s="140"/>
      <c r="QNY54" s="140"/>
      <c r="QNZ54" s="140"/>
      <c r="QOA54" s="140"/>
      <c r="QOB54" s="140"/>
      <c r="QOC54" s="140"/>
      <c r="QOD54" s="140"/>
      <c r="QOE54" s="140"/>
      <c r="QOF54" s="140"/>
      <c r="QOG54" s="140"/>
      <c r="QOH54" s="140"/>
      <c r="QOI54" s="140"/>
      <c r="QOJ54" s="140"/>
      <c r="QOK54" s="140"/>
      <c r="QOL54" s="140"/>
      <c r="QOM54" s="140"/>
      <c r="QON54" s="140"/>
      <c r="QOO54" s="140"/>
      <c r="QOP54" s="140"/>
      <c r="QOQ54" s="140"/>
      <c r="QOR54" s="140"/>
      <c r="QOS54" s="140"/>
      <c r="QOT54" s="140"/>
      <c r="QOU54" s="140"/>
      <c r="QOV54" s="140"/>
      <c r="QOW54" s="140"/>
      <c r="QOX54" s="140"/>
      <c r="QOY54" s="140"/>
      <c r="QOZ54" s="140"/>
      <c r="QPA54" s="140"/>
      <c r="QPB54" s="140"/>
      <c r="QPC54" s="140"/>
      <c r="QPD54" s="140"/>
      <c r="QPE54" s="140"/>
      <c r="QPF54" s="140"/>
      <c r="QPG54" s="140"/>
      <c r="QPH54" s="140"/>
      <c r="QPI54" s="140"/>
      <c r="QPJ54" s="140"/>
      <c r="QPK54" s="140"/>
      <c r="QPL54" s="140"/>
      <c r="QPM54" s="140"/>
      <c r="QPN54" s="140"/>
      <c r="QPO54" s="140"/>
      <c r="QPP54" s="140"/>
      <c r="QPQ54" s="140"/>
      <c r="QPR54" s="140"/>
      <c r="QPS54" s="140"/>
      <c r="QPT54" s="140"/>
      <c r="QPU54" s="140"/>
      <c r="QPV54" s="140"/>
      <c r="QPW54" s="140"/>
      <c r="QPX54" s="140"/>
      <c r="QPY54" s="140"/>
      <c r="QPZ54" s="140"/>
      <c r="QQA54" s="140"/>
      <c r="QQB54" s="140"/>
      <c r="QQC54" s="140"/>
      <c r="QQD54" s="140"/>
      <c r="QQE54" s="140"/>
      <c r="QQF54" s="140"/>
      <c r="QQG54" s="140"/>
      <c r="QQH54" s="140"/>
      <c r="QQI54" s="140"/>
      <c r="QQJ54" s="140"/>
      <c r="QQK54" s="140"/>
      <c r="QQL54" s="140"/>
      <c r="QQM54" s="140"/>
      <c r="QQN54" s="140"/>
      <c r="QQO54" s="140"/>
      <c r="QQP54" s="140"/>
      <c r="QQQ54" s="140"/>
      <c r="QQR54" s="140"/>
      <c r="QQS54" s="140"/>
      <c r="QQT54" s="140"/>
      <c r="QQU54" s="140"/>
      <c r="QQV54" s="140"/>
      <c r="QQW54" s="140"/>
      <c r="QQX54" s="140"/>
      <c r="QQY54" s="140"/>
      <c r="QQZ54" s="140"/>
      <c r="QRA54" s="140"/>
      <c r="QRB54" s="140"/>
      <c r="QRC54" s="140"/>
      <c r="QRD54" s="140"/>
      <c r="QRE54" s="140"/>
      <c r="QRF54" s="140"/>
      <c r="QRG54" s="140"/>
      <c r="QRH54" s="140"/>
      <c r="QRI54" s="140"/>
      <c r="QRJ54" s="140"/>
      <c r="QRK54" s="140"/>
      <c r="QRL54" s="140"/>
      <c r="QRM54" s="140"/>
      <c r="QRN54" s="140"/>
      <c r="QRO54" s="140"/>
      <c r="QRP54" s="140"/>
      <c r="QRQ54" s="140"/>
      <c r="QRR54" s="140"/>
      <c r="QRS54" s="140"/>
      <c r="QRT54" s="140"/>
      <c r="QRU54" s="140"/>
      <c r="QRV54" s="140"/>
      <c r="QRW54" s="140"/>
      <c r="QRX54" s="140"/>
      <c r="QRY54" s="140"/>
      <c r="QRZ54" s="140"/>
      <c r="QSA54" s="140"/>
      <c r="QSB54" s="140"/>
      <c r="QSC54" s="140"/>
      <c r="QSD54" s="140"/>
      <c r="QSE54" s="140"/>
      <c r="QSF54" s="140"/>
      <c r="QSG54" s="140"/>
      <c r="QSH54" s="140"/>
      <c r="QSI54" s="140"/>
      <c r="QSJ54" s="140"/>
      <c r="QSK54" s="140"/>
      <c r="QSL54" s="140"/>
      <c r="QSM54" s="140"/>
      <c r="QSN54" s="140"/>
      <c r="QSO54" s="140"/>
      <c r="QSP54" s="140"/>
      <c r="QSQ54" s="140"/>
      <c r="QSR54" s="140"/>
      <c r="QSS54" s="140"/>
      <c r="QST54" s="140"/>
      <c r="QSU54" s="140"/>
      <c r="QSV54" s="140"/>
      <c r="QSW54" s="140"/>
      <c r="QSX54" s="140"/>
      <c r="QSY54" s="140"/>
      <c r="QSZ54" s="140"/>
      <c r="QTA54" s="140"/>
      <c r="QTB54" s="140"/>
      <c r="QTC54" s="140"/>
      <c r="QTD54" s="140"/>
      <c r="QTE54" s="140"/>
      <c r="QTF54" s="140"/>
      <c r="QTG54" s="140"/>
      <c r="QTH54" s="140"/>
      <c r="QTI54" s="140"/>
      <c r="QTJ54" s="140"/>
      <c r="QTK54" s="140"/>
      <c r="QTL54" s="140"/>
      <c r="QTM54" s="140"/>
      <c r="QTN54" s="140"/>
      <c r="QTO54" s="140"/>
      <c r="QTP54" s="140"/>
      <c r="QTQ54" s="140"/>
      <c r="QTR54" s="140"/>
      <c r="QTS54" s="140"/>
      <c r="QTT54" s="140"/>
      <c r="QTU54" s="140"/>
      <c r="QTV54" s="140"/>
      <c r="QTW54" s="140"/>
      <c r="QTX54" s="140"/>
      <c r="QTY54" s="140"/>
      <c r="QTZ54" s="140"/>
      <c r="QUA54" s="140"/>
      <c r="QUB54" s="140"/>
      <c r="QUC54" s="140"/>
      <c r="QUD54" s="140"/>
      <c r="QUE54" s="140"/>
      <c r="QUF54" s="140"/>
      <c r="QUG54" s="140"/>
      <c r="QUH54" s="140"/>
      <c r="QUI54" s="140"/>
      <c r="QUJ54" s="140"/>
      <c r="QUK54" s="140"/>
      <c r="QUL54" s="140"/>
      <c r="QUM54" s="140"/>
      <c r="QUN54" s="140"/>
      <c r="QUO54" s="140"/>
      <c r="QUP54" s="140"/>
      <c r="QUQ54" s="140"/>
      <c r="QUR54" s="140"/>
      <c r="QUS54" s="140"/>
      <c r="QUT54" s="140"/>
      <c r="QUU54" s="140"/>
      <c r="QUV54" s="140"/>
      <c r="QUW54" s="140"/>
      <c r="QUX54" s="140"/>
      <c r="QUY54" s="140"/>
      <c r="QUZ54" s="140"/>
      <c r="QVA54" s="140"/>
      <c r="QVB54" s="140"/>
      <c r="QVC54" s="140"/>
      <c r="QVD54" s="140"/>
      <c r="QVE54" s="140"/>
      <c r="QVF54" s="140"/>
      <c r="QVG54" s="140"/>
      <c r="QVH54" s="140"/>
      <c r="QVI54" s="140"/>
      <c r="QVJ54" s="140"/>
      <c r="QVK54" s="140"/>
      <c r="QVL54" s="140"/>
      <c r="QVM54" s="140"/>
      <c r="QVN54" s="140"/>
      <c r="QVO54" s="140"/>
      <c r="QVP54" s="140"/>
      <c r="QVQ54" s="140"/>
      <c r="QVR54" s="140"/>
      <c r="QVS54" s="140"/>
      <c r="QVT54" s="140"/>
      <c r="QVU54" s="140"/>
      <c r="QVV54" s="140"/>
      <c r="QVW54" s="140"/>
      <c r="QVX54" s="140"/>
      <c r="QVY54" s="140"/>
      <c r="QVZ54" s="140"/>
      <c r="QWA54" s="140"/>
      <c r="QWB54" s="140"/>
      <c r="QWC54" s="140"/>
      <c r="QWD54" s="140"/>
      <c r="QWE54" s="140"/>
      <c r="QWF54" s="140"/>
      <c r="QWG54" s="140"/>
      <c r="QWH54" s="140"/>
      <c r="QWI54" s="140"/>
      <c r="QWJ54" s="140"/>
      <c r="QWK54" s="140"/>
      <c r="QWL54" s="140"/>
      <c r="QWM54" s="140"/>
      <c r="QWN54" s="140"/>
      <c r="QWO54" s="140"/>
      <c r="QWP54" s="140"/>
      <c r="QWQ54" s="140"/>
      <c r="QWR54" s="140"/>
      <c r="QWS54" s="140"/>
      <c r="QWT54" s="140"/>
      <c r="QWU54" s="140"/>
      <c r="QWV54" s="140"/>
      <c r="QWW54" s="140"/>
      <c r="QWX54" s="140"/>
      <c r="QWY54" s="140"/>
      <c r="QWZ54" s="140"/>
      <c r="QXA54" s="140"/>
      <c r="QXB54" s="140"/>
      <c r="QXC54" s="140"/>
      <c r="QXD54" s="140"/>
      <c r="QXE54" s="140"/>
      <c r="QXF54" s="140"/>
      <c r="QXG54" s="140"/>
      <c r="QXH54" s="140"/>
      <c r="QXI54" s="140"/>
      <c r="QXJ54" s="140"/>
      <c r="QXK54" s="140"/>
      <c r="QXL54" s="140"/>
      <c r="QXM54" s="140"/>
      <c r="QXN54" s="140"/>
      <c r="QXO54" s="140"/>
      <c r="QXP54" s="140"/>
      <c r="QXQ54" s="140"/>
      <c r="QXR54" s="140"/>
      <c r="QXS54" s="140"/>
      <c r="QXT54" s="140"/>
      <c r="QXU54" s="140"/>
      <c r="QXV54" s="140"/>
      <c r="QXW54" s="140"/>
      <c r="QXX54" s="140"/>
      <c r="QXY54" s="140"/>
      <c r="QXZ54" s="140"/>
      <c r="QYA54" s="140"/>
      <c r="QYB54" s="140"/>
      <c r="QYC54" s="140"/>
      <c r="QYD54" s="140"/>
      <c r="QYE54" s="140"/>
      <c r="QYF54" s="140"/>
      <c r="QYG54" s="140"/>
      <c r="QYH54" s="140"/>
      <c r="QYI54" s="140"/>
      <c r="QYJ54" s="140"/>
      <c r="QYK54" s="140"/>
      <c r="QYL54" s="140"/>
      <c r="QYM54" s="140"/>
      <c r="QYN54" s="140"/>
      <c r="QYO54" s="140"/>
      <c r="QYP54" s="140"/>
      <c r="QYQ54" s="140"/>
      <c r="QYR54" s="140"/>
      <c r="QYS54" s="140"/>
      <c r="QYT54" s="140"/>
      <c r="QYU54" s="140"/>
      <c r="QYV54" s="140"/>
      <c r="QYW54" s="140"/>
      <c r="QYX54" s="140"/>
      <c r="QYY54" s="140"/>
      <c r="QYZ54" s="140"/>
      <c r="QZA54" s="140"/>
      <c r="QZB54" s="140"/>
      <c r="QZC54" s="140"/>
      <c r="QZD54" s="140"/>
      <c r="QZE54" s="140"/>
      <c r="QZF54" s="140"/>
      <c r="QZG54" s="140"/>
      <c r="QZH54" s="140"/>
      <c r="QZI54" s="140"/>
      <c r="QZJ54" s="140"/>
      <c r="QZK54" s="140"/>
      <c r="QZL54" s="140"/>
      <c r="QZM54" s="140"/>
      <c r="QZN54" s="140"/>
      <c r="QZO54" s="140"/>
      <c r="QZP54" s="140"/>
      <c r="QZQ54" s="140"/>
      <c r="QZR54" s="140"/>
      <c r="QZS54" s="140"/>
      <c r="QZT54" s="140"/>
      <c r="QZU54" s="140"/>
      <c r="QZV54" s="140"/>
      <c r="QZW54" s="140"/>
      <c r="QZX54" s="140"/>
      <c r="QZY54" s="140"/>
      <c r="QZZ54" s="140"/>
      <c r="RAA54" s="140"/>
      <c r="RAB54" s="140"/>
      <c r="RAC54" s="140"/>
      <c r="RAD54" s="140"/>
      <c r="RAE54" s="140"/>
      <c r="RAF54" s="140"/>
      <c r="RAG54" s="140"/>
      <c r="RAH54" s="140"/>
      <c r="RAI54" s="140"/>
      <c r="RAJ54" s="140"/>
      <c r="RAK54" s="140"/>
      <c r="RAL54" s="140"/>
      <c r="RAM54" s="140"/>
      <c r="RAN54" s="140"/>
      <c r="RAO54" s="140"/>
      <c r="RAP54" s="140"/>
      <c r="RAQ54" s="140"/>
      <c r="RAR54" s="140"/>
      <c r="RAS54" s="140"/>
      <c r="RAT54" s="140"/>
      <c r="RAU54" s="140"/>
      <c r="RAV54" s="140"/>
      <c r="RAW54" s="140"/>
      <c r="RAX54" s="140"/>
      <c r="RAY54" s="140"/>
      <c r="RAZ54" s="140"/>
      <c r="RBA54" s="140"/>
      <c r="RBB54" s="140"/>
      <c r="RBC54" s="140"/>
      <c r="RBD54" s="140"/>
      <c r="RBE54" s="140"/>
      <c r="RBF54" s="140"/>
      <c r="RBG54" s="140"/>
      <c r="RBH54" s="140"/>
      <c r="RBI54" s="140"/>
      <c r="RBJ54" s="140"/>
      <c r="RBK54" s="140"/>
      <c r="RBL54" s="140"/>
      <c r="RBM54" s="140"/>
      <c r="RBN54" s="140"/>
      <c r="RBO54" s="140"/>
      <c r="RBP54" s="140"/>
      <c r="RBQ54" s="140"/>
      <c r="RBR54" s="140"/>
      <c r="RBS54" s="140"/>
      <c r="RBT54" s="140"/>
      <c r="RBU54" s="140"/>
      <c r="RBV54" s="140"/>
      <c r="RBW54" s="140"/>
      <c r="RBX54" s="140"/>
      <c r="RBY54" s="140"/>
      <c r="RBZ54" s="140"/>
      <c r="RCA54" s="140"/>
      <c r="RCB54" s="140"/>
      <c r="RCC54" s="140"/>
      <c r="RCD54" s="140"/>
      <c r="RCE54" s="140"/>
      <c r="RCF54" s="140"/>
      <c r="RCG54" s="140"/>
      <c r="RCH54" s="140"/>
      <c r="RCI54" s="140"/>
      <c r="RCJ54" s="140"/>
      <c r="RCK54" s="140"/>
      <c r="RCL54" s="140"/>
      <c r="RCM54" s="140"/>
      <c r="RCN54" s="140"/>
      <c r="RCO54" s="140"/>
      <c r="RCP54" s="140"/>
      <c r="RCQ54" s="140"/>
      <c r="RCR54" s="140"/>
      <c r="RCS54" s="140"/>
      <c r="RCT54" s="140"/>
      <c r="RCU54" s="140"/>
      <c r="RCV54" s="140"/>
      <c r="RCW54" s="140"/>
      <c r="RCX54" s="140"/>
      <c r="RCY54" s="140"/>
      <c r="RCZ54" s="140"/>
      <c r="RDA54" s="140"/>
      <c r="RDB54" s="140"/>
      <c r="RDC54" s="140"/>
      <c r="RDD54" s="140"/>
      <c r="RDE54" s="140"/>
      <c r="RDF54" s="140"/>
      <c r="RDG54" s="140"/>
      <c r="RDH54" s="140"/>
      <c r="RDI54" s="140"/>
      <c r="RDJ54" s="140"/>
      <c r="RDK54" s="140"/>
      <c r="RDL54" s="140"/>
      <c r="RDM54" s="140"/>
      <c r="RDN54" s="140"/>
      <c r="RDO54" s="140"/>
      <c r="RDP54" s="140"/>
      <c r="RDQ54" s="140"/>
      <c r="RDR54" s="140"/>
      <c r="RDS54" s="140"/>
      <c r="RDT54" s="140"/>
      <c r="RDU54" s="140"/>
      <c r="RDV54" s="140"/>
      <c r="RDW54" s="140"/>
      <c r="RDX54" s="140"/>
      <c r="RDY54" s="140"/>
      <c r="RDZ54" s="140"/>
      <c r="REA54" s="140"/>
      <c r="REB54" s="140"/>
      <c r="REC54" s="140"/>
      <c r="RED54" s="140"/>
      <c r="REE54" s="140"/>
      <c r="REF54" s="140"/>
      <c r="REG54" s="140"/>
      <c r="REH54" s="140"/>
      <c r="REI54" s="140"/>
      <c r="REJ54" s="140"/>
      <c r="REK54" s="140"/>
      <c r="REL54" s="140"/>
      <c r="REM54" s="140"/>
      <c r="REN54" s="140"/>
      <c r="REO54" s="140"/>
      <c r="REP54" s="140"/>
      <c r="REQ54" s="140"/>
      <c r="RER54" s="140"/>
      <c r="RES54" s="140"/>
      <c r="RET54" s="140"/>
      <c r="REU54" s="140"/>
      <c r="REV54" s="140"/>
      <c r="REW54" s="140"/>
      <c r="REX54" s="140"/>
      <c r="REY54" s="140"/>
      <c r="REZ54" s="140"/>
      <c r="RFA54" s="140"/>
      <c r="RFB54" s="140"/>
      <c r="RFC54" s="140"/>
      <c r="RFD54" s="140"/>
      <c r="RFE54" s="140"/>
      <c r="RFF54" s="140"/>
      <c r="RFG54" s="140"/>
      <c r="RFH54" s="140"/>
      <c r="RFI54" s="140"/>
      <c r="RFJ54" s="140"/>
      <c r="RFK54" s="140"/>
      <c r="RFL54" s="140"/>
      <c r="RFM54" s="140"/>
      <c r="RFN54" s="140"/>
      <c r="RFO54" s="140"/>
      <c r="RFP54" s="140"/>
      <c r="RFQ54" s="140"/>
      <c r="RFR54" s="140"/>
      <c r="RFS54" s="140"/>
      <c r="RFT54" s="140"/>
      <c r="RFU54" s="140"/>
      <c r="RFV54" s="140"/>
      <c r="RFW54" s="140"/>
      <c r="RFX54" s="140"/>
      <c r="RFY54" s="140"/>
      <c r="RFZ54" s="140"/>
      <c r="RGA54" s="140"/>
      <c r="RGB54" s="140"/>
      <c r="RGC54" s="140"/>
      <c r="RGD54" s="140"/>
      <c r="RGE54" s="140"/>
      <c r="RGF54" s="140"/>
      <c r="RGG54" s="140"/>
      <c r="RGH54" s="140"/>
      <c r="RGI54" s="140"/>
      <c r="RGJ54" s="140"/>
      <c r="RGK54" s="140"/>
      <c r="RGL54" s="140"/>
      <c r="RGM54" s="140"/>
      <c r="RGN54" s="140"/>
      <c r="RGO54" s="140"/>
      <c r="RGP54" s="140"/>
      <c r="RGQ54" s="140"/>
      <c r="RGR54" s="140"/>
      <c r="RGS54" s="140"/>
      <c r="RGT54" s="140"/>
      <c r="RGU54" s="140"/>
      <c r="RGV54" s="140"/>
      <c r="RGW54" s="140"/>
      <c r="RGX54" s="140"/>
      <c r="RGY54" s="140"/>
      <c r="RGZ54" s="140"/>
      <c r="RHA54" s="140"/>
      <c r="RHB54" s="140"/>
      <c r="RHC54" s="140"/>
      <c r="RHD54" s="140"/>
      <c r="RHE54" s="140"/>
      <c r="RHF54" s="140"/>
      <c r="RHG54" s="140"/>
      <c r="RHH54" s="140"/>
      <c r="RHI54" s="140"/>
      <c r="RHJ54" s="140"/>
      <c r="RHK54" s="140"/>
      <c r="RHL54" s="140"/>
      <c r="RHM54" s="140"/>
      <c r="RHN54" s="140"/>
      <c r="RHO54" s="140"/>
      <c r="RHP54" s="140"/>
      <c r="RHQ54" s="140"/>
      <c r="RHR54" s="140"/>
      <c r="RHS54" s="140"/>
      <c r="RHT54" s="140"/>
      <c r="RHU54" s="140"/>
      <c r="RHV54" s="140"/>
      <c r="RHW54" s="140"/>
      <c r="RHX54" s="140"/>
      <c r="RHY54" s="140"/>
      <c r="RHZ54" s="140"/>
      <c r="RIA54" s="140"/>
      <c r="RIB54" s="140"/>
      <c r="RIC54" s="140"/>
      <c r="RID54" s="140"/>
      <c r="RIE54" s="140"/>
      <c r="RIF54" s="140"/>
      <c r="RIG54" s="140"/>
      <c r="RIH54" s="140"/>
      <c r="RII54" s="140"/>
      <c r="RIJ54" s="140"/>
      <c r="RIK54" s="140"/>
      <c r="RIL54" s="140"/>
      <c r="RIM54" s="140"/>
      <c r="RIN54" s="140"/>
      <c r="RIO54" s="140"/>
      <c r="RIP54" s="140"/>
      <c r="RIQ54" s="140"/>
      <c r="RIR54" s="140"/>
      <c r="RIS54" s="140"/>
      <c r="RIT54" s="140"/>
      <c r="RIU54" s="140"/>
      <c r="RIV54" s="140"/>
      <c r="RIW54" s="140"/>
      <c r="RIX54" s="140"/>
      <c r="RIY54" s="140"/>
      <c r="RIZ54" s="140"/>
      <c r="RJA54" s="140"/>
      <c r="RJB54" s="140"/>
      <c r="RJC54" s="140"/>
      <c r="RJD54" s="140"/>
      <c r="RJE54" s="140"/>
      <c r="RJF54" s="140"/>
      <c r="RJG54" s="140"/>
      <c r="RJH54" s="140"/>
      <c r="RJI54" s="140"/>
      <c r="RJJ54" s="140"/>
      <c r="RJK54" s="140"/>
      <c r="RJL54" s="140"/>
      <c r="RJM54" s="140"/>
      <c r="RJN54" s="140"/>
      <c r="RJO54" s="140"/>
      <c r="RJP54" s="140"/>
      <c r="RJQ54" s="140"/>
      <c r="RJR54" s="140"/>
      <c r="RJS54" s="140"/>
      <c r="RJT54" s="140"/>
      <c r="RJU54" s="140"/>
      <c r="RJV54" s="140"/>
      <c r="RJW54" s="140"/>
      <c r="RJX54" s="140"/>
      <c r="RJY54" s="140"/>
      <c r="RJZ54" s="140"/>
      <c r="RKA54" s="140"/>
      <c r="RKB54" s="140"/>
      <c r="RKC54" s="140"/>
      <c r="RKD54" s="140"/>
      <c r="RKE54" s="140"/>
      <c r="RKF54" s="140"/>
      <c r="RKG54" s="140"/>
      <c r="RKH54" s="140"/>
      <c r="RKI54" s="140"/>
      <c r="RKJ54" s="140"/>
      <c r="RKK54" s="140"/>
      <c r="RKL54" s="140"/>
      <c r="RKM54" s="140"/>
      <c r="RKN54" s="140"/>
      <c r="RKO54" s="140"/>
      <c r="RKP54" s="140"/>
      <c r="RKQ54" s="140"/>
      <c r="RKR54" s="140"/>
      <c r="RKS54" s="140"/>
      <c r="RKT54" s="140"/>
      <c r="RKU54" s="140"/>
      <c r="RKV54" s="140"/>
      <c r="RKW54" s="140"/>
      <c r="RKX54" s="140"/>
      <c r="RKY54" s="140"/>
      <c r="RKZ54" s="140"/>
      <c r="RLA54" s="140"/>
      <c r="RLB54" s="140"/>
      <c r="RLC54" s="140"/>
      <c r="RLD54" s="140"/>
      <c r="RLE54" s="140"/>
      <c r="RLF54" s="140"/>
      <c r="RLG54" s="140"/>
      <c r="RLH54" s="140"/>
      <c r="RLI54" s="140"/>
      <c r="RLJ54" s="140"/>
      <c r="RLK54" s="140"/>
      <c r="RLL54" s="140"/>
      <c r="RLM54" s="140"/>
      <c r="RLN54" s="140"/>
      <c r="RLO54" s="140"/>
      <c r="RLP54" s="140"/>
      <c r="RLQ54" s="140"/>
      <c r="RLR54" s="140"/>
      <c r="RLS54" s="140"/>
      <c r="RLT54" s="140"/>
      <c r="RLU54" s="140"/>
      <c r="RLV54" s="140"/>
      <c r="RLW54" s="140"/>
      <c r="RLX54" s="140"/>
      <c r="RLY54" s="140"/>
      <c r="RLZ54" s="140"/>
      <c r="RMA54" s="140"/>
      <c r="RMB54" s="140"/>
      <c r="RMC54" s="140"/>
      <c r="RMD54" s="140"/>
      <c r="RME54" s="140"/>
      <c r="RMF54" s="140"/>
      <c r="RMG54" s="140"/>
      <c r="RMH54" s="140"/>
      <c r="RMI54" s="140"/>
      <c r="RMJ54" s="140"/>
      <c r="RMK54" s="140"/>
      <c r="RML54" s="140"/>
      <c r="RMM54" s="140"/>
      <c r="RMN54" s="140"/>
      <c r="RMO54" s="140"/>
      <c r="RMP54" s="140"/>
      <c r="RMQ54" s="140"/>
      <c r="RMR54" s="140"/>
      <c r="RMS54" s="140"/>
      <c r="RMT54" s="140"/>
      <c r="RMU54" s="140"/>
      <c r="RMV54" s="140"/>
      <c r="RMW54" s="140"/>
      <c r="RMX54" s="140"/>
      <c r="RMY54" s="140"/>
      <c r="RMZ54" s="140"/>
      <c r="RNA54" s="140"/>
      <c r="RNB54" s="140"/>
      <c r="RNC54" s="140"/>
      <c r="RND54" s="140"/>
      <c r="RNE54" s="140"/>
      <c r="RNF54" s="140"/>
      <c r="RNG54" s="140"/>
      <c r="RNH54" s="140"/>
      <c r="RNI54" s="140"/>
      <c r="RNJ54" s="140"/>
      <c r="RNK54" s="140"/>
      <c r="RNL54" s="140"/>
      <c r="RNM54" s="140"/>
      <c r="RNN54" s="140"/>
      <c r="RNO54" s="140"/>
      <c r="RNP54" s="140"/>
      <c r="RNQ54" s="140"/>
      <c r="RNR54" s="140"/>
      <c r="RNS54" s="140"/>
      <c r="RNT54" s="140"/>
      <c r="RNU54" s="140"/>
      <c r="RNV54" s="140"/>
      <c r="RNW54" s="140"/>
      <c r="RNX54" s="140"/>
      <c r="RNY54" s="140"/>
      <c r="RNZ54" s="140"/>
      <c r="ROA54" s="140"/>
      <c r="ROB54" s="140"/>
      <c r="ROC54" s="140"/>
      <c r="ROD54" s="140"/>
      <c r="ROE54" s="140"/>
      <c r="ROF54" s="140"/>
      <c r="ROG54" s="140"/>
      <c r="ROH54" s="140"/>
      <c r="ROI54" s="140"/>
      <c r="ROJ54" s="140"/>
      <c r="ROK54" s="140"/>
      <c r="ROL54" s="140"/>
      <c r="ROM54" s="140"/>
      <c r="RON54" s="140"/>
      <c r="ROO54" s="140"/>
      <c r="ROP54" s="140"/>
      <c r="ROQ54" s="140"/>
      <c r="ROR54" s="140"/>
      <c r="ROS54" s="140"/>
      <c r="ROT54" s="140"/>
      <c r="ROU54" s="140"/>
      <c r="ROV54" s="140"/>
      <c r="ROW54" s="140"/>
      <c r="ROX54" s="140"/>
      <c r="ROY54" s="140"/>
      <c r="ROZ54" s="140"/>
      <c r="RPA54" s="140"/>
      <c r="RPB54" s="140"/>
      <c r="RPC54" s="140"/>
      <c r="RPD54" s="140"/>
      <c r="RPE54" s="140"/>
      <c r="RPF54" s="140"/>
      <c r="RPG54" s="140"/>
      <c r="RPH54" s="140"/>
      <c r="RPI54" s="140"/>
      <c r="RPJ54" s="140"/>
      <c r="RPK54" s="140"/>
      <c r="RPL54" s="140"/>
      <c r="RPM54" s="140"/>
      <c r="RPN54" s="140"/>
      <c r="RPO54" s="140"/>
      <c r="RPP54" s="140"/>
      <c r="RPQ54" s="140"/>
      <c r="RPR54" s="140"/>
      <c r="RPS54" s="140"/>
      <c r="RPT54" s="140"/>
      <c r="RPU54" s="140"/>
      <c r="RPV54" s="140"/>
      <c r="RPW54" s="140"/>
      <c r="RPX54" s="140"/>
      <c r="RPY54" s="140"/>
      <c r="RPZ54" s="140"/>
      <c r="RQA54" s="140"/>
      <c r="RQB54" s="140"/>
      <c r="RQC54" s="140"/>
      <c r="RQD54" s="140"/>
      <c r="RQE54" s="140"/>
      <c r="RQF54" s="140"/>
      <c r="RQG54" s="140"/>
      <c r="RQH54" s="140"/>
      <c r="RQI54" s="140"/>
      <c r="RQJ54" s="140"/>
      <c r="RQK54" s="140"/>
      <c r="RQL54" s="140"/>
      <c r="RQM54" s="140"/>
      <c r="RQN54" s="140"/>
      <c r="RQO54" s="140"/>
      <c r="RQP54" s="140"/>
      <c r="RQQ54" s="140"/>
      <c r="RQR54" s="140"/>
      <c r="RQS54" s="140"/>
      <c r="RQT54" s="140"/>
      <c r="RQU54" s="140"/>
      <c r="RQV54" s="140"/>
      <c r="RQW54" s="140"/>
      <c r="RQX54" s="140"/>
      <c r="RQY54" s="140"/>
      <c r="RQZ54" s="140"/>
      <c r="RRA54" s="140"/>
      <c r="RRB54" s="140"/>
      <c r="RRC54" s="140"/>
      <c r="RRD54" s="140"/>
      <c r="RRE54" s="140"/>
      <c r="RRF54" s="140"/>
      <c r="RRG54" s="140"/>
      <c r="RRH54" s="140"/>
      <c r="RRI54" s="140"/>
      <c r="RRJ54" s="140"/>
      <c r="RRK54" s="140"/>
      <c r="RRL54" s="140"/>
      <c r="RRM54" s="140"/>
      <c r="RRN54" s="140"/>
      <c r="RRO54" s="140"/>
      <c r="RRP54" s="140"/>
      <c r="RRQ54" s="140"/>
      <c r="RRR54" s="140"/>
      <c r="RRS54" s="140"/>
      <c r="RRT54" s="140"/>
      <c r="RRU54" s="140"/>
      <c r="RRV54" s="140"/>
      <c r="RRW54" s="140"/>
      <c r="RRX54" s="140"/>
      <c r="RRY54" s="140"/>
      <c r="RRZ54" s="140"/>
      <c r="RSA54" s="140"/>
      <c r="RSB54" s="140"/>
      <c r="RSC54" s="140"/>
      <c r="RSD54" s="140"/>
      <c r="RSE54" s="140"/>
      <c r="RSF54" s="140"/>
      <c r="RSG54" s="140"/>
      <c r="RSH54" s="140"/>
      <c r="RSI54" s="140"/>
      <c r="RSJ54" s="140"/>
      <c r="RSK54" s="140"/>
      <c r="RSL54" s="140"/>
      <c r="RSM54" s="140"/>
      <c r="RSN54" s="140"/>
      <c r="RSO54" s="140"/>
      <c r="RSP54" s="140"/>
      <c r="RSQ54" s="140"/>
      <c r="RSR54" s="140"/>
      <c r="RSS54" s="140"/>
      <c r="RST54" s="140"/>
      <c r="RSU54" s="140"/>
      <c r="RSV54" s="140"/>
      <c r="RSW54" s="140"/>
      <c r="RSX54" s="140"/>
      <c r="RSY54" s="140"/>
      <c r="RSZ54" s="140"/>
      <c r="RTA54" s="140"/>
      <c r="RTB54" s="140"/>
      <c r="RTC54" s="140"/>
      <c r="RTD54" s="140"/>
      <c r="RTE54" s="140"/>
      <c r="RTF54" s="140"/>
      <c r="RTG54" s="140"/>
      <c r="RTH54" s="140"/>
      <c r="RTI54" s="140"/>
      <c r="RTJ54" s="140"/>
      <c r="RTK54" s="140"/>
      <c r="RTL54" s="140"/>
      <c r="RTM54" s="140"/>
      <c r="RTN54" s="140"/>
      <c r="RTO54" s="140"/>
      <c r="RTP54" s="140"/>
      <c r="RTQ54" s="140"/>
      <c r="RTR54" s="140"/>
      <c r="RTS54" s="140"/>
      <c r="RTT54" s="140"/>
      <c r="RTU54" s="140"/>
      <c r="RTV54" s="140"/>
      <c r="RTW54" s="140"/>
      <c r="RTX54" s="140"/>
      <c r="RTY54" s="140"/>
      <c r="RTZ54" s="140"/>
      <c r="RUA54" s="140"/>
      <c r="RUB54" s="140"/>
      <c r="RUC54" s="140"/>
      <c r="RUD54" s="140"/>
      <c r="RUE54" s="140"/>
      <c r="RUF54" s="140"/>
      <c r="RUG54" s="140"/>
      <c r="RUH54" s="140"/>
      <c r="RUI54" s="140"/>
      <c r="RUJ54" s="140"/>
      <c r="RUK54" s="140"/>
      <c r="RUL54" s="140"/>
      <c r="RUM54" s="140"/>
      <c r="RUN54" s="140"/>
      <c r="RUO54" s="140"/>
      <c r="RUP54" s="140"/>
      <c r="RUQ54" s="140"/>
      <c r="RUR54" s="140"/>
      <c r="RUS54" s="140"/>
      <c r="RUT54" s="140"/>
      <c r="RUU54" s="140"/>
      <c r="RUV54" s="140"/>
      <c r="RUW54" s="140"/>
      <c r="RUX54" s="140"/>
      <c r="RUY54" s="140"/>
      <c r="RUZ54" s="140"/>
      <c r="RVA54" s="140"/>
      <c r="RVB54" s="140"/>
      <c r="RVC54" s="140"/>
      <c r="RVD54" s="140"/>
      <c r="RVE54" s="140"/>
      <c r="RVF54" s="140"/>
      <c r="RVG54" s="140"/>
      <c r="RVH54" s="140"/>
      <c r="RVI54" s="140"/>
      <c r="RVJ54" s="140"/>
      <c r="RVK54" s="140"/>
      <c r="RVL54" s="140"/>
      <c r="RVM54" s="140"/>
      <c r="RVN54" s="140"/>
      <c r="RVO54" s="140"/>
      <c r="RVP54" s="140"/>
      <c r="RVQ54" s="140"/>
      <c r="RVR54" s="140"/>
      <c r="RVS54" s="140"/>
      <c r="RVT54" s="140"/>
      <c r="RVU54" s="140"/>
      <c r="RVV54" s="140"/>
      <c r="RVW54" s="140"/>
      <c r="RVX54" s="140"/>
      <c r="RVY54" s="140"/>
      <c r="RVZ54" s="140"/>
      <c r="RWA54" s="140"/>
      <c r="RWB54" s="140"/>
      <c r="RWC54" s="140"/>
      <c r="RWD54" s="140"/>
      <c r="RWE54" s="140"/>
      <c r="RWF54" s="140"/>
      <c r="RWG54" s="140"/>
      <c r="RWH54" s="140"/>
      <c r="RWI54" s="140"/>
      <c r="RWJ54" s="140"/>
      <c r="RWK54" s="140"/>
      <c r="RWL54" s="140"/>
      <c r="RWM54" s="140"/>
      <c r="RWN54" s="140"/>
      <c r="RWO54" s="140"/>
      <c r="RWP54" s="140"/>
      <c r="RWQ54" s="140"/>
      <c r="RWR54" s="140"/>
      <c r="RWS54" s="140"/>
      <c r="RWT54" s="140"/>
      <c r="RWU54" s="140"/>
      <c r="RWV54" s="140"/>
      <c r="RWW54" s="140"/>
      <c r="RWX54" s="140"/>
      <c r="RWY54" s="140"/>
      <c r="RWZ54" s="140"/>
      <c r="RXA54" s="140"/>
      <c r="RXB54" s="140"/>
      <c r="RXC54" s="140"/>
      <c r="RXD54" s="140"/>
      <c r="RXE54" s="140"/>
      <c r="RXF54" s="140"/>
      <c r="RXG54" s="140"/>
      <c r="RXH54" s="140"/>
      <c r="RXI54" s="140"/>
      <c r="RXJ54" s="140"/>
      <c r="RXK54" s="140"/>
      <c r="RXL54" s="140"/>
      <c r="RXM54" s="140"/>
      <c r="RXN54" s="140"/>
      <c r="RXO54" s="140"/>
      <c r="RXP54" s="140"/>
      <c r="RXQ54" s="140"/>
      <c r="RXR54" s="140"/>
      <c r="RXS54" s="140"/>
      <c r="RXT54" s="140"/>
      <c r="RXU54" s="140"/>
      <c r="RXV54" s="140"/>
      <c r="RXW54" s="140"/>
      <c r="RXX54" s="140"/>
      <c r="RXY54" s="140"/>
      <c r="RXZ54" s="140"/>
      <c r="RYA54" s="140"/>
      <c r="RYB54" s="140"/>
      <c r="RYC54" s="140"/>
      <c r="RYD54" s="140"/>
      <c r="RYE54" s="140"/>
      <c r="RYF54" s="140"/>
      <c r="RYG54" s="140"/>
      <c r="RYH54" s="140"/>
      <c r="RYI54" s="140"/>
      <c r="RYJ54" s="140"/>
      <c r="RYK54" s="140"/>
      <c r="RYL54" s="140"/>
      <c r="RYM54" s="140"/>
      <c r="RYN54" s="140"/>
      <c r="RYO54" s="140"/>
      <c r="RYP54" s="140"/>
      <c r="RYQ54" s="140"/>
      <c r="RYR54" s="140"/>
      <c r="RYS54" s="140"/>
      <c r="RYT54" s="140"/>
      <c r="RYU54" s="140"/>
      <c r="RYV54" s="140"/>
      <c r="RYW54" s="140"/>
      <c r="RYX54" s="140"/>
      <c r="RYY54" s="140"/>
      <c r="RYZ54" s="140"/>
      <c r="RZA54" s="140"/>
      <c r="RZB54" s="140"/>
      <c r="RZC54" s="140"/>
      <c r="RZD54" s="140"/>
      <c r="RZE54" s="140"/>
      <c r="RZF54" s="140"/>
      <c r="RZG54" s="140"/>
      <c r="RZH54" s="140"/>
      <c r="RZI54" s="140"/>
      <c r="RZJ54" s="140"/>
      <c r="RZK54" s="140"/>
      <c r="RZL54" s="140"/>
      <c r="RZM54" s="140"/>
      <c r="RZN54" s="140"/>
      <c r="RZO54" s="140"/>
      <c r="RZP54" s="140"/>
      <c r="RZQ54" s="140"/>
      <c r="RZR54" s="140"/>
      <c r="RZS54" s="140"/>
      <c r="RZT54" s="140"/>
      <c r="RZU54" s="140"/>
      <c r="RZV54" s="140"/>
      <c r="RZW54" s="140"/>
      <c r="RZX54" s="140"/>
      <c r="RZY54" s="140"/>
      <c r="RZZ54" s="140"/>
      <c r="SAA54" s="140"/>
      <c r="SAB54" s="140"/>
      <c r="SAC54" s="140"/>
      <c r="SAD54" s="140"/>
      <c r="SAE54" s="140"/>
      <c r="SAF54" s="140"/>
      <c r="SAG54" s="140"/>
      <c r="SAH54" s="140"/>
      <c r="SAI54" s="140"/>
      <c r="SAJ54" s="140"/>
      <c r="SAK54" s="140"/>
      <c r="SAL54" s="140"/>
      <c r="SAM54" s="140"/>
      <c r="SAN54" s="140"/>
      <c r="SAO54" s="140"/>
      <c r="SAP54" s="140"/>
      <c r="SAQ54" s="140"/>
      <c r="SAR54" s="140"/>
      <c r="SAS54" s="140"/>
      <c r="SAT54" s="140"/>
      <c r="SAU54" s="140"/>
      <c r="SAV54" s="140"/>
      <c r="SAW54" s="140"/>
      <c r="SAX54" s="140"/>
      <c r="SAY54" s="140"/>
      <c r="SAZ54" s="140"/>
      <c r="SBA54" s="140"/>
      <c r="SBB54" s="140"/>
      <c r="SBC54" s="140"/>
      <c r="SBD54" s="140"/>
      <c r="SBE54" s="140"/>
      <c r="SBF54" s="140"/>
      <c r="SBG54" s="140"/>
      <c r="SBH54" s="140"/>
      <c r="SBI54" s="140"/>
      <c r="SBJ54" s="140"/>
      <c r="SBK54" s="140"/>
      <c r="SBL54" s="140"/>
      <c r="SBM54" s="140"/>
      <c r="SBN54" s="140"/>
      <c r="SBO54" s="140"/>
      <c r="SBP54" s="140"/>
      <c r="SBQ54" s="140"/>
      <c r="SBR54" s="140"/>
      <c r="SBS54" s="140"/>
      <c r="SBT54" s="140"/>
      <c r="SBU54" s="140"/>
      <c r="SBV54" s="140"/>
      <c r="SBW54" s="140"/>
      <c r="SBX54" s="140"/>
      <c r="SBY54" s="140"/>
      <c r="SBZ54" s="140"/>
      <c r="SCA54" s="140"/>
      <c r="SCB54" s="140"/>
      <c r="SCC54" s="140"/>
      <c r="SCD54" s="140"/>
      <c r="SCE54" s="140"/>
      <c r="SCF54" s="140"/>
      <c r="SCG54" s="140"/>
      <c r="SCH54" s="140"/>
      <c r="SCI54" s="140"/>
      <c r="SCJ54" s="140"/>
      <c r="SCK54" s="140"/>
      <c r="SCL54" s="140"/>
      <c r="SCM54" s="140"/>
      <c r="SCN54" s="140"/>
      <c r="SCO54" s="140"/>
      <c r="SCP54" s="140"/>
      <c r="SCQ54" s="140"/>
      <c r="SCR54" s="140"/>
      <c r="SCS54" s="140"/>
      <c r="SCT54" s="140"/>
      <c r="SCU54" s="140"/>
      <c r="SCV54" s="140"/>
      <c r="SCW54" s="140"/>
      <c r="SCX54" s="140"/>
      <c r="SCY54" s="140"/>
      <c r="SCZ54" s="140"/>
      <c r="SDA54" s="140"/>
      <c r="SDB54" s="140"/>
      <c r="SDC54" s="140"/>
      <c r="SDD54" s="140"/>
      <c r="SDE54" s="140"/>
      <c r="SDF54" s="140"/>
      <c r="SDG54" s="140"/>
      <c r="SDH54" s="140"/>
      <c r="SDI54" s="140"/>
      <c r="SDJ54" s="140"/>
      <c r="SDK54" s="140"/>
      <c r="SDL54" s="140"/>
      <c r="SDM54" s="140"/>
      <c r="SDN54" s="140"/>
      <c r="SDO54" s="140"/>
      <c r="SDP54" s="140"/>
      <c r="SDQ54" s="140"/>
      <c r="SDR54" s="140"/>
      <c r="SDS54" s="140"/>
      <c r="SDT54" s="140"/>
      <c r="SDU54" s="140"/>
      <c r="SDV54" s="140"/>
      <c r="SDW54" s="140"/>
      <c r="SDX54" s="140"/>
      <c r="SDY54" s="140"/>
      <c r="SDZ54" s="140"/>
      <c r="SEA54" s="140"/>
      <c r="SEB54" s="140"/>
      <c r="SEC54" s="140"/>
      <c r="SED54" s="140"/>
      <c r="SEE54" s="140"/>
      <c r="SEF54" s="140"/>
      <c r="SEG54" s="140"/>
      <c r="SEH54" s="140"/>
      <c r="SEI54" s="140"/>
      <c r="SEJ54" s="140"/>
      <c r="SEK54" s="140"/>
      <c r="SEL54" s="140"/>
      <c r="SEM54" s="140"/>
      <c r="SEN54" s="140"/>
      <c r="SEO54" s="140"/>
      <c r="SEP54" s="140"/>
      <c r="SEQ54" s="140"/>
      <c r="SER54" s="140"/>
      <c r="SES54" s="140"/>
      <c r="SET54" s="140"/>
      <c r="SEU54" s="140"/>
      <c r="SEV54" s="140"/>
      <c r="SEW54" s="140"/>
      <c r="SEX54" s="140"/>
      <c r="SEY54" s="140"/>
      <c r="SEZ54" s="140"/>
      <c r="SFA54" s="140"/>
      <c r="SFB54" s="140"/>
      <c r="SFC54" s="140"/>
      <c r="SFD54" s="140"/>
      <c r="SFE54" s="140"/>
      <c r="SFF54" s="140"/>
      <c r="SFG54" s="140"/>
      <c r="SFH54" s="140"/>
      <c r="SFI54" s="140"/>
      <c r="SFJ54" s="140"/>
      <c r="SFK54" s="140"/>
      <c r="SFL54" s="140"/>
      <c r="SFM54" s="140"/>
      <c r="SFN54" s="140"/>
      <c r="SFO54" s="140"/>
      <c r="SFP54" s="140"/>
      <c r="SFQ54" s="140"/>
      <c r="SFR54" s="140"/>
      <c r="SFS54" s="140"/>
      <c r="SFT54" s="140"/>
      <c r="SFU54" s="140"/>
      <c r="SFV54" s="140"/>
      <c r="SFW54" s="140"/>
      <c r="SFX54" s="140"/>
      <c r="SFY54" s="140"/>
      <c r="SFZ54" s="140"/>
      <c r="SGA54" s="140"/>
      <c r="SGB54" s="140"/>
      <c r="SGC54" s="140"/>
      <c r="SGD54" s="140"/>
      <c r="SGE54" s="140"/>
      <c r="SGF54" s="140"/>
      <c r="SGG54" s="140"/>
      <c r="SGH54" s="140"/>
      <c r="SGI54" s="140"/>
      <c r="SGJ54" s="140"/>
      <c r="SGK54" s="140"/>
      <c r="SGL54" s="140"/>
      <c r="SGM54" s="140"/>
      <c r="SGN54" s="140"/>
      <c r="SGO54" s="140"/>
      <c r="SGP54" s="140"/>
      <c r="SGQ54" s="140"/>
      <c r="SGR54" s="140"/>
      <c r="SGS54" s="140"/>
      <c r="SGT54" s="140"/>
      <c r="SGU54" s="140"/>
      <c r="SGV54" s="140"/>
      <c r="SGW54" s="140"/>
      <c r="SGX54" s="140"/>
      <c r="SGY54" s="140"/>
      <c r="SGZ54" s="140"/>
      <c r="SHA54" s="140"/>
      <c r="SHB54" s="140"/>
      <c r="SHC54" s="140"/>
      <c r="SHD54" s="140"/>
      <c r="SHE54" s="140"/>
      <c r="SHF54" s="140"/>
      <c r="SHG54" s="140"/>
      <c r="SHH54" s="140"/>
      <c r="SHI54" s="140"/>
      <c r="SHJ54" s="140"/>
      <c r="SHK54" s="140"/>
      <c r="SHL54" s="140"/>
      <c r="SHM54" s="140"/>
      <c r="SHN54" s="140"/>
      <c r="SHO54" s="140"/>
      <c r="SHP54" s="140"/>
      <c r="SHQ54" s="140"/>
      <c r="SHR54" s="140"/>
      <c r="SHS54" s="140"/>
      <c r="SHT54" s="140"/>
      <c r="SHU54" s="140"/>
      <c r="SHV54" s="140"/>
      <c r="SHW54" s="140"/>
      <c r="SHX54" s="140"/>
      <c r="SHY54" s="140"/>
      <c r="SHZ54" s="140"/>
      <c r="SIA54" s="140"/>
      <c r="SIB54" s="140"/>
      <c r="SIC54" s="140"/>
      <c r="SID54" s="140"/>
      <c r="SIE54" s="140"/>
      <c r="SIF54" s="140"/>
      <c r="SIG54" s="140"/>
      <c r="SIH54" s="140"/>
      <c r="SII54" s="140"/>
      <c r="SIJ54" s="140"/>
      <c r="SIK54" s="140"/>
      <c r="SIL54" s="140"/>
      <c r="SIM54" s="140"/>
      <c r="SIN54" s="140"/>
      <c r="SIO54" s="140"/>
      <c r="SIP54" s="140"/>
      <c r="SIQ54" s="140"/>
      <c r="SIR54" s="140"/>
      <c r="SIS54" s="140"/>
      <c r="SIT54" s="140"/>
      <c r="SIU54" s="140"/>
      <c r="SIV54" s="140"/>
      <c r="SIW54" s="140"/>
      <c r="SIX54" s="140"/>
      <c r="SIY54" s="140"/>
      <c r="SIZ54" s="140"/>
      <c r="SJA54" s="140"/>
      <c r="SJB54" s="140"/>
      <c r="SJC54" s="140"/>
      <c r="SJD54" s="140"/>
      <c r="SJE54" s="140"/>
      <c r="SJF54" s="140"/>
      <c r="SJG54" s="140"/>
      <c r="SJH54" s="140"/>
      <c r="SJI54" s="140"/>
      <c r="SJJ54" s="140"/>
      <c r="SJK54" s="140"/>
      <c r="SJL54" s="140"/>
      <c r="SJM54" s="140"/>
      <c r="SJN54" s="140"/>
      <c r="SJO54" s="140"/>
      <c r="SJP54" s="140"/>
      <c r="SJQ54" s="140"/>
      <c r="SJR54" s="140"/>
      <c r="SJS54" s="140"/>
      <c r="SJT54" s="140"/>
      <c r="SJU54" s="140"/>
      <c r="SJV54" s="140"/>
      <c r="SJW54" s="140"/>
      <c r="SJX54" s="140"/>
      <c r="SJY54" s="140"/>
      <c r="SJZ54" s="140"/>
      <c r="SKA54" s="140"/>
      <c r="SKB54" s="140"/>
      <c r="SKC54" s="140"/>
      <c r="SKD54" s="140"/>
      <c r="SKE54" s="140"/>
      <c r="SKF54" s="140"/>
      <c r="SKG54" s="140"/>
      <c r="SKH54" s="140"/>
      <c r="SKI54" s="140"/>
      <c r="SKJ54" s="140"/>
      <c r="SKK54" s="140"/>
      <c r="SKL54" s="140"/>
      <c r="SKM54" s="140"/>
      <c r="SKN54" s="140"/>
      <c r="SKO54" s="140"/>
      <c r="SKP54" s="140"/>
      <c r="SKQ54" s="140"/>
      <c r="SKR54" s="140"/>
      <c r="SKS54" s="140"/>
      <c r="SKT54" s="140"/>
      <c r="SKU54" s="140"/>
      <c r="SKV54" s="140"/>
      <c r="SKW54" s="140"/>
      <c r="SKX54" s="140"/>
      <c r="SKY54" s="140"/>
      <c r="SKZ54" s="140"/>
      <c r="SLA54" s="140"/>
      <c r="SLB54" s="140"/>
      <c r="SLC54" s="140"/>
      <c r="SLD54" s="140"/>
      <c r="SLE54" s="140"/>
      <c r="SLF54" s="140"/>
      <c r="SLG54" s="140"/>
      <c r="SLH54" s="140"/>
      <c r="SLI54" s="140"/>
      <c r="SLJ54" s="140"/>
      <c r="SLK54" s="140"/>
      <c r="SLL54" s="140"/>
      <c r="SLM54" s="140"/>
      <c r="SLN54" s="140"/>
      <c r="SLO54" s="140"/>
      <c r="SLP54" s="140"/>
      <c r="SLQ54" s="140"/>
      <c r="SLR54" s="140"/>
      <c r="SLS54" s="140"/>
      <c r="SLT54" s="140"/>
      <c r="SLU54" s="140"/>
      <c r="SLV54" s="140"/>
      <c r="SLW54" s="140"/>
      <c r="SLX54" s="140"/>
      <c r="SLY54" s="140"/>
      <c r="SLZ54" s="140"/>
      <c r="SMA54" s="140"/>
      <c r="SMB54" s="140"/>
      <c r="SMC54" s="140"/>
      <c r="SMD54" s="140"/>
      <c r="SME54" s="140"/>
      <c r="SMF54" s="140"/>
      <c r="SMG54" s="140"/>
      <c r="SMH54" s="140"/>
      <c r="SMI54" s="140"/>
      <c r="SMJ54" s="140"/>
      <c r="SMK54" s="140"/>
      <c r="SML54" s="140"/>
      <c r="SMM54" s="140"/>
      <c r="SMN54" s="140"/>
      <c r="SMO54" s="140"/>
      <c r="SMP54" s="140"/>
      <c r="SMQ54" s="140"/>
      <c r="SMR54" s="140"/>
      <c r="SMS54" s="140"/>
      <c r="SMT54" s="140"/>
      <c r="SMU54" s="140"/>
      <c r="SMV54" s="140"/>
      <c r="SMW54" s="140"/>
      <c r="SMX54" s="140"/>
      <c r="SMY54" s="140"/>
      <c r="SMZ54" s="140"/>
      <c r="SNA54" s="140"/>
      <c r="SNB54" s="140"/>
      <c r="SNC54" s="140"/>
      <c r="SND54" s="140"/>
      <c r="SNE54" s="140"/>
      <c r="SNF54" s="140"/>
      <c r="SNG54" s="140"/>
      <c r="SNH54" s="140"/>
      <c r="SNI54" s="140"/>
      <c r="SNJ54" s="140"/>
      <c r="SNK54" s="140"/>
      <c r="SNL54" s="140"/>
      <c r="SNM54" s="140"/>
      <c r="SNN54" s="140"/>
      <c r="SNO54" s="140"/>
      <c r="SNP54" s="140"/>
      <c r="SNQ54" s="140"/>
      <c r="SNR54" s="140"/>
      <c r="SNS54" s="140"/>
      <c r="SNT54" s="140"/>
      <c r="SNU54" s="140"/>
      <c r="SNV54" s="140"/>
      <c r="SNW54" s="140"/>
      <c r="SNX54" s="140"/>
      <c r="SNY54" s="140"/>
      <c r="SNZ54" s="140"/>
      <c r="SOA54" s="140"/>
      <c r="SOB54" s="140"/>
      <c r="SOC54" s="140"/>
      <c r="SOD54" s="140"/>
      <c r="SOE54" s="140"/>
      <c r="SOF54" s="140"/>
      <c r="SOG54" s="140"/>
      <c r="SOH54" s="140"/>
      <c r="SOI54" s="140"/>
      <c r="SOJ54" s="140"/>
      <c r="SOK54" s="140"/>
      <c r="SOL54" s="140"/>
      <c r="SOM54" s="140"/>
      <c r="SON54" s="140"/>
      <c r="SOO54" s="140"/>
      <c r="SOP54" s="140"/>
      <c r="SOQ54" s="140"/>
      <c r="SOR54" s="140"/>
      <c r="SOS54" s="140"/>
      <c r="SOT54" s="140"/>
      <c r="SOU54" s="140"/>
      <c r="SOV54" s="140"/>
      <c r="SOW54" s="140"/>
      <c r="SOX54" s="140"/>
      <c r="SOY54" s="140"/>
      <c r="SOZ54" s="140"/>
      <c r="SPA54" s="140"/>
      <c r="SPB54" s="140"/>
      <c r="SPC54" s="140"/>
      <c r="SPD54" s="140"/>
      <c r="SPE54" s="140"/>
      <c r="SPF54" s="140"/>
      <c r="SPG54" s="140"/>
      <c r="SPH54" s="140"/>
      <c r="SPI54" s="140"/>
      <c r="SPJ54" s="140"/>
      <c r="SPK54" s="140"/>
      <c r="SPL54" s="140"/>
      <c r="SPM54" s="140"/>
      <c r="SPN54" s="140"/>
      <c r="SPO54" s="140"/>
      <c r="SPP54" s="140"/>
      <c r="SPQ54" s="140"/>
      <c r="SPR54" s="140"/>
      <c r="SPS54" s="140"/>
      <c r="SPT54" s="140"/>
      <c r="SPU54" s="140"/>
      <c r="SPV54" s="140"/>
      <c r="SPW54" s="140"/>
      <c r="SPX54" s="140"/>
      <c r="SPY54" s="140"/>
      <c r="SPZ54" s="140"/>
      <c r="SQA54" s="140"/>
      <c r="SQB54" s="140"/>
      <c r="SQC54" s="140"/>
      <c r="SQD54" s="140"/>
      <c r="SQE54" s="140"/>
      <c r="SQF54" s="140"/>
      <c r="SQG54" s="140"/>
      <c r="SQH54" s="140"/>
      <c r="SQI54" s="140"/>
      <c r="SQJ54" s="140"/>
      <c r="SQK54" s="140"/>
      <c r="SQL54" s="140"/>
      <c r="SQM54" s="140"/>
      <c r="SQN54" s="140"/>
      <c r="SQO54" s="140"/>
      <c r="SQP54" s="140"/>
      <c r="SQQ54" s="140"/>
      <c r="SQR54" s="140"/>
      <c r="SQS54" s="140"/>
      <c r="SQT54" s="140"/>
      <c r="SQU54" s="140"/>
      <c r="SQV54" s="140"/>
      <c r="SQW54" s="140"/>
      <c r="SQX54" s="140"/>
      <c r="SQY54" s="140"/>
      <c r="SQZ54" s="140"/>
      <c r="SRA54" s="140"/>
      <c r="SRB54" s="140"/>
      <c r="SRC54" s="140"/>
      <c r="SRD54" s="140"/>
      <c r="SRE54" s="140"/>
      <c r="SRF54" s="140"/>
      <c r="SRG54" s="140"/>
      <c r="SRH54" s="140"/>
      <c r="SRI54" s="140"/>
      <c r="SRJ54" s="140"/>
      <c r="SRK54" s="140"/>
      <c r="SRL54" s="140"/>
      <c r="SRM54" s="140"/>
      <c r="SRN54" s="140"/>
      <c r="SRO54" s="140"/>
      <c r="SRP54" s="140"/>
      <c r="SRQ54" s="140"/>
      <c r="SRR54" s="140"/>
      <c r="SRS54" s="140"/>
      <c r="SRT54" s="140"/>
      <c r="SRU54" s="140"/>
      <c r="SRV54" s="140"/>
      <c r="SRW54" s="140"/>
      <c r="SRX54" s="140"/>
      <c r="SRY54" s="140"/>
      <c r="SRZ54" s="140"/>
      <c r="SSA54" s="140"/>
      <c r="SSB54" s="140"/>
      <c r="SSC54" s="140"/>
      <c r="SSD54" s="140"/>
      <c r="SSE54" s="140"/>
      <c r="SSF54" s="140"/>
      <c r="SSG54" s="140"/>
      <c r="SSH54" s="140"/>
      <c r="SSI54" s="140"/>
      <c r="SSJ54" s="140"/>
      <c r="SSK54" s="140"/>
      <c r="SSL54" s="140"/>
      <c r="SSM54" s="140"/>
      <c r="SSN54" s="140"/>
      <c r="SSO54" s="140"/>
      <c r="SSP54" s="140"/>
      <c r="SSQ54" s="140"/>
      <c r="SSR54" s="140"/>
      <c r="SSS54" s="140"/>
      <c r="SST54" s="140"/>
      <c r="SSU54" s="140"/>
      <c r="SSV54" s="140"/>
      <c r="SSW54" s="140"/>
      <c r="SSX54" s="140"/>
      <c r="SSY54" s="140"/>
      <c r="SSZ54" s="140"/>
      <c r="STA54" s="140"/>
      <c r="STB54" s="140"/>
      <c r="STC54" s="140"/>
      <c r="STD54" s="140"/>
      <c r="STE54" s="140"/>
      <c r="STF54" s="140"/>
      <c r="STG54" s="140"/>
      <c r="STH54" s="140"/>
      <c r="STI54" s="140"/>
      <c r="STJ54" s="140"/>
      <c r="STK54" s="140"/>
      <c r="STL54" s="140"/>
      <c r="STM54" s="140"/>
      <c r="STN54" s="140"/>
      <c r="STO54" s="140"/>
      <c r="STP54" s="140"/>
      <c r="STQ54" s="140"/>
      <c r="STR54" s="140"/>
      <c r="STS54" s="140"/>
      <c r="STT54" s="140"/>
      <c r="STU54" s="140"/>
      <c r="STV54" s="140"/>
      <c r="STW54" s="140"/>
      <c r="STX54" s="140"/>
      <c r="STY54" s="140"/>
      <c r="STZ54" s="140"/>
      <c r="SUA54" s="140"/>
      <c r="SUB54" s="140"/>
      <c r="SUC54" s="140"/>
      <c r="SUD54" s="140"/>
      <c r="SUE54" s="140"/>
      <c r="SUF54" s="140"/>
      <c r="SUG54" s="140"/>
      <c r="SUH54" s="140"/>
      <c r="SUI54" s="140"/>
      <c r="SUJ54" s="140"/>
      <c r="SUK54" s="140"/>
      <c r="SUL54" s="140"/>
      <c r="SUM54" s="140"/>
      <c r="SUN54" s="140"/>
      <c r="SUO54" s="140"/>
      <c r="SUP54" s="140"/>
      <c r="SUQ54" s="140"/>
      <c r="SUR54" s="140"/>
      <c r="SUS54" s="140"/>
      <c r="SUT54" s="140"/>
      <c r="SUU54" s="140"/>
      <c r="SUV54" s="140"/>
      <c r="SUW54" s="140"/>
      <c r="SUX54" s="140"/>
      <c r="SUY54" s="140"/>
      <c r="SUZ54" s="140"/>
      <c r="SVA54" s="140"/>
      <c r="SVB54" s="140"/>
      <c r="SVC54" s="140"/>
      <c r="SVD54" s="140"/>
      <c r="SVE54" s="140"/>
      <c r="SVF54" s="140"/>
      <c r="SVG54" s="140"/>
      <c r="SVH54" s="140"/>
      <c r="SVI54" s="140"/>
      <c r="SVJ54" s="140"/>
      <c r="SVK54" s="140"/>
      <c r="SVL54" s="140"/>
      <c r="SVM54" s="140"/>
      <c r="SVN54" s="140"/>
      <c r="SVO54" s="140"/>
      <c r="SVP54" s="140"/>
      <c r="SVQ54" s="140"/>
      <c r="SVR54" s="140"/>
      <c r="SVS54" s="140"/>
      <c r="SVT54" s="140"/>
      <c r="SVU54" s="140"/>
      <c r="SVV54" s="140"/>
      <c r="SVW54" s="140"/>
      <c r="SVX54" s="140"/>
      <c r="SVY54" s="140"/>
      <c r="SVZ54" s="140"/>
      <c r="SWA54" s="140"/>
      <c r="SWB54" s="140"/>
      <c r="SWC54" s="140"/>
      <c r="SWD54" s="140"/>
      <c r="SWE54" s="140"/>
      <c r="SWF54" s="140"/>
      <c r="SWG54" s="140"/>
      <c r="SWH54" s="140"/>
      <c r="SWI54" s="140"/>
      <c r="SWJ54" s="140"/>
      <c r="SWK54" s="140"/>
      <c r="SWL54" s="140"/>
      <c r="SWM54" s="140"/>
      <c r="SWN54" s="140"/>
      <c r="SWO54" s="140"/>
      <c r="SWP54" s="140"/>
      <c r="SWQ54" s="140"/>
      <c r="SWR54" s="140"/>
      <c r="SWS54" s="140"/>
      <c r="SWT54" s="140"/>
      <c r="SWU54" s="140"/>
      <c r="SWV54" s="140"/>
      <c r="SWW54" s="140"/>
      <c r="SWX54" s="140"/>
      <c r="SWY54" s="140"/>
      <c r="SWZ54" s="140"/>
      <c r="SXA54" s="140"/>
      <c r="SXB54" s="140"/>
      <c r="SXC54" s="140"/>
      <c r="SXD54" s="140"/>
      <c r="SXE54" s="140"/>
      <c r="SXF54" s="140"/>
      <c r="SXG54" s="140"/>
      <c r="SXH54" s="140"/>
      <c r="SXI54" s="140"/>
      <c r="SXJ54" s="140"/>
      <c r="SXK54" s="140"/>
      <c r="SXL54" s="140"/>
      <c r="SXM54" s="140"/>
      <c r="SXN54" s="140"/>
      <c r="SXO54" s="140"/>
      <c r="SXP54" s="140"/>
      <c r="SXQ54" s="140"/>
      <c r="SXR54" s="140"/>
      <c r="SXS54" s="140"/>
      <c r="SXT54" s="140"/>
      <c r="SXU54" s="140"/>
      <c r="SXV54" s="140"/>
      <c r="SXW54" s="140"/>
      <c r="SXX54" s="140"/>
      <c r="SXY54" s="140"/>
      <c r="SXZ54" s="140"/>
      <c r="SYA54" s="140"/>
      <c r="SYB54" s="140"/>
      <c r="SYC54" s="140"/>
      <c r="SYD54" s="140"/>
      <c r="SYE54" s="140"/>
      <c r="SYF54" s="140"/>
      <c r="SYG54" s="140"/>
      <c r="SYH54" s="140"/>
      <c r="SYI54" s="140"/>
      <c r="SYJ54" s="140"/>
      <c r="SYK54" s="140"/>
      <c r="SYL54" s="140"/>
      <c r="SYM54" s="140"/>
      <c r="SYN54" s="140"/>
      <c r="SYO54" s="140"/>
      <c r="SYP54" s="140"/>
      <c r="SYQ54" s="140"/>
      <c r="SYR54" s="140"/>
      <c r="SYS54" s="140"/>
      <c r="SYT54" s="140"/>
      <c r="SYU54" s="140"/>
      <c r="SYV54" s="140"/>
      <c r="SYW54" s="140"/>
      <c r="SYX54" s="140"/>
      <c r="SYY54" s="140"/>
      <c r="SYZ54" s="140"/>
      <c r="SZA54" s="140"/>
      <c r="SZB54" s="140"/>
      <c r="SZC54" s="140"/>
      <c r="SZD54" s="140"/>
      <c r="SZE54" s="140"/>
      <c r="SZF54" s="140"/>
      <c r="SZG54" s="140"/>
      <c r="SZH54" s="140"/>
      <c r="SZI54" s="140"/>
      <c r="SZJ54" s="140"/>
      <c r="SZK54" s="140"/>
      <c r="SZL54" s="140"/>
      <c r="SZM54" s="140"/>
      <c r="SZN54" s="140"/>
      <c r="SZO54" s="140"/>
      <c r="SZP54" s="140"/>
      <c r="SZQ54" s="140"/>
      <c r="SZR54" s="140"/>
      <c r="SZS54" s="140"/>
      <c r="SZT54" s="140"/>
      <c r="SZU54" s="140"/>
      <c r="SZV54" s="140"/>
      <c r="SZW54" s="140"/>
      <c r="SZX54" s="140"/>
      <c r="SZY54" s="140"/>
      <c r="SZZ54" s="140"/>
      <c r="TAA54" s="140"/>
      <c r="TAB54" s="140"/>
      <c r="TAC54" s="140"/>
      <c r="TAD54" s="140"/>
      <c r="TAE54" s="140"/>
      <c r="TAF54" s="140"/>
      <c r="TAG54" s="140"/>
      <c r="TAH54" s="140"/>
      <c r="TAI54" s="140"/>
      <c r="TAJ54" s="140"/>
      <c r="TAK54" s="140"/>
      <c r="TAL54" s="140"/>
      <c r="TAM54" s="140"/>
      <c r="TAN54" s="140"/>
      <c r="TAO54" s="140"/>
      <c r="TAP54" s="140"/>
      <c r="TAQ54" s="140"/>
      <c r="TAR54" s="140"/>
      <c r="TAS54" s="140"/>
      <c r="TAT54" s="140"/>
      <c r="TAU54" s="140"/>
      <c r="TAV54" s="140"/>
      <c r="TAW54" s="140"/>
      <c r="TAX54" s="140"/>
      <c r="TAY54" s="140"/>
      <c r="TAZ54" s="140"/>
      <c r="TBA54" s="140"/>
      <c r="TBB54" s="140"/>
      <c r="TBC54" s="140"/>
      <c r="TBD54" s="140"/>
      <c r="TBE54" s="140"/>
      <c r="TBF54" s="140"/>
      <c r="TBG54" s="140"/>
      <c r="TBH54" s="140"/>
      <c r="TBI54" s="140"/>
      <c r="TBJ54" s="140"/>
      <c r="TBK54" s="140"/>
      <c r="TBL54" s="140"/>
      <c r="TBM54" s="140"/>
      <c r="TBN54" s="140"/>
      <c r="TBO54" s="140"/>
      <c r="TBP54" s="140"/>
      <c r="TBQ54" s="140"/>
      <c r="TBR54" s="140"/>
      <c r="TBS54" s="140"/>
      <c r="TBT54" s="140"/>
      <c r="TBU54" s="140"/>
      <c r="TBV54" s="140"/>
      <c r="TBW54" s="140"/>
      <c r="TBX54" s="140"/>
      <c r="TBY54" s="140"/>
      <c r="TBZ54" s="140"/>
      <c r="TCA54" s="140"/>
      <c r="TCB54" s="140"/>
      <c r="TCC54" s="140"/>
      <c r="TCD54" s="140"/>
      <c r="TCE54" s="140"/>
      <c r="TCF54" s="140"/>
      <c r="TCG54" s="140"/>
      <c r="TCH54" s="140"/>
      <c r="TCI54" s="140"/>
      <c r="TCJ54" s="140"/>
      <c r="TCK54" s="140"/>
      <c r="TCL54" s="140"/>
      <c r="TCM54" s="140"/>
      <c r="TCN54" s="140"/>
      <c r="TCO54" s="140"/>
      <c r="TCP54" s="140"/>
      <c r="TCQ54" s="140"/>
      <c r="TCR54" s="140"/>
      <c r="TCS54" s="140"/>
      <c r="TCT54" s="140"/>
      <c r="TCU54" s="140"/>
      <c r="TCV54" s="140"/>
      <c r="TCW54" s="140"/>
      <c r="TCX54" s="140"/>
      <c r="TCY54" s="140"/>
      <c r="TCZ54" s="140"/>
      <c r="TDA54" s="140"/>
      <c r="TDB54" s="140"/>
      <c r="TDC54" s="140"/>
      <c r="TDD54" s="140"/>
      <c r="TDE54" s="140"/>
      <c r="TDF54" s="140"/>
      <c r="TDG54" s="140"/>
      <c r="TDH54" s="140"/>
      <c r="TDI54" s="140"/>
      <c r="TDJ54" s="140"/>
      <c r="TDK54" s="140"/>
      <c r="TDL54" s="140"/>
      <c r="TDM54" s="140"/>
      <c r="TDN54" s="140"/>
      <c r="TDO54" s="140"/>
      <c r="TDP54" s="140"/>
      <c r="TDQ54" s="140"/>
      <c r="TDR54" s="140"/>
      <c r="TDS54" s="140"/>
      <c r="TDT54" s="140"/>
      <c r="TDU54" s="140"/>
      <c r="TDV54" s="140"/>
      <c r="TDW54" s="140"/>
      <c r="TDX54" s="140"/>
      <c r="TDY54" s="140"/>
      <c r="TDZ54" s="140"/>
      <c r="TEA54" s="140"/>
      <c r="TEB54" s="140"/>
      <c r="TEC54" s="140"/>
      <c r="TED54" s="140"/>
      <c r="TEE54" s="140"/>
      <c r="TEF54" s="140"/>
      <c r="TEG54" s="140"/>
      <c r="TEH54" s="140"/>
      <c r="TEI54" s="140"/>
      <c r="TEJ54" s="140"/>
      <c r="TEK54" s="140"/>
      <c r="TEL54" s="140"/>
      <c r="TEM54" s="140"/>
      <c r="TEN54" s="140"/>
      <c r="TEO54" s="140"/>
      <c r="TEP54" s="140"/>
      <c r="TEQ54" s="140"/>
      <c r="TER54" s="140"/>
      <c r="TES54" s="140"/>
      <c r="TET54" s="140"/>
      <c r="TEU54" s="140"/>
      <c r="TEV54" s="140"/>
      <c r="TEW54" s="140"/>
      <c r="TEX54" s="140"/>
      <c r="TEY54" s="140"/>
      <c r="TEZ54" s="140"/>
      <c r="TFA54" s="140"/>
      <c r="TFB54" s="140"/>
      <c r="TFC54" s="140"/>
      <c r="TFD54" s="140"/>
      <c r="TFE54" s="140"/>
      <c r="TFF54" s="140"/>
      <c r="TFG54" s="140"/>
      <c r="TFH54" s="140"/>
      <c r="TFI54" s="140"/>
      <c r="TFJ54" s="140"/>
      <c r="TFK54" s="140"/>
      <c r="TFL54" s="140"/>
      <c r="TFM54" s="140"/>
      <c r="TFN54" s="140"/>
      <c r="TFO54" s="140"/>
      <c r="TFP54" s="140"/>
      <c r="TFQ54" s="140"/>
      <c r="TFR54" s="140"/>
      <c r="TFS54" s="140"/>
      <c r="TFT54" s="140"/>
      <c r="TFU54" s="140"/>
      <c r="TFV54" s="140"/>
      <c r="TFW54" s="140"/>
      <c r="TFX54" s="140"/>
      <c r="TFY54" s="140"/>
      <c r="TFZ54" s="140"/>
      <c r="TGA54" s="140"/>
      <c r="TGB54" s="140"/>
      <c r="TGC54" s="140"/>
      <c r="TGD54" s="140"/>
      <c r="TGE54" s="140"/>
      <c r="TGF54" s="140"/>
      <c r="TGG54" s="140"/>
      <c r="TGH54" s="140"/>
      <c r="TGI54" s="140"/>
      <c r="TGJ54" s="140"/>
      <c r="TGK54" s="140"/>
      <c r="TGL54" s="140"/>
      <c r="TGM54" s="140"/>
      <c r="TGN54" s="140"/>
      <c r="TGO54" s="140"/>
      <c r="TGP54" s="140"/>
      <c r="TGQ54" s="140"/>
      <c r="TGR54" s="140"/>
      <c r="TGS54" s="140"/>
      <c r="TGT54" s="140"/>
      <c r="TGU54" s="140"/>
      <c r="TGV54" s="140"/>
      <c r="TGW54" s="140"/>
      <c r="TGX54" s="140"/>
      <c r="TGY54" s="140"/>
      <c r="TGZ54" s="140"/>
      <c r="THA54" s="140"/>
      <c r="THB54" s="140"/>
      <c r="THC54" s="140"/>
      <c r="THD54" s="140"/>
      <c r="THE54" s="140"/>
      <c r="THF54" s="140"/>
      <c r="THG54" s="140"/>
      <c r="THH54" s="140"/>
      <c r="THI54" s="140"/>
      <c r="THJ54" s="140"/>
      <c r="THK54" s="140"/>
      <c r="THL54" s="140"/>
      <c r="THM54" s="140"/>
      <c r="THN54" s="140"/>
      <c r="THO54" s="140"/>
      <c r="THP54" s="140"/>
      <c r="THQ54" s="140"/>
      <c r="THR54" s="140"/>
      <c r="THS54" s="140"/>
      <c r="THT54" s="140"/>
      <c r="THU54" s="140"/>
      <c r="THV54" s="140"/>
      <c r="THW54" s="140"/>
      <c r="THX54" s="140"/>
      <c r="THY54" s="140"/>
      <c r="THZ54" s="140"/>
      <c r="TIA54" s="140"/>
      <c r="TIB54" s="140"/>
      <c r="TIC54" s="140"/>
      <c r="TID54" s="140"/>
      <c r="TIE54" s="140"/>
      <c r="TIF54" s="140"/>
      <c r="TIG54" s="140"/>
      <c r="TIH54" s="140"/>
      <c r="TII54" s="140"/>
      <c r="TIJ54" s="140"/>
      <c r="TIK54" s="140"/>
      <c r="TIL54" s="140"/>
      <c r="TIM54" s="140"/>
      <c r="TIN54" s="140"/>
      <c r="TIO54" s="140"/>
      <c r="TIP54" s="140"/>
      <c r="TIQ54" s="140"/>
      <c r="TIR54" s="140"/>
      <c r="TIS54" s="140"/>
      <c r="TIT54" s="140"/>
      <c r="TIU54" s="140"/>
      <c r="TIV54" s="140"/>
      <c r="TIW54" s="140"/>
      <c r="TIX54" s="140"/>
      <c r="TIY54" s="140"/>
      <c r="TIZ54" s="140"/>
      <c r="TJA54" s="140"/>
      <c r="TJB54" s="140"/>
      <c r="TJC54" s="140"/>
      <c r="TJD54" s="140"/>
      <c r="TJE54" s="140"/>
      <c r="TJF54" s="140"/>
      <c r="TJG54" s="140"/>
      <c r="TJH54" s="140"/>
      <c r="TJI54" s="140"/>
      <c r="TJJ54" s="140"/>
      <c r="TJK54" s="140"/>
      <c r="TJL54" s="140"/>
      <c r="TJM54" s="140"/>
      <c r="TJN54" s="140"/>
      <c r="TJO54" s="140"/>
      <c r="TJP54" s="140"/>
      <c r="TJQ54" s="140"/>
      <c r="TJR54" s="140"/>
      <c r="TJS54" s="140"/>
      <c r="TJT54" s="140"/>
      <c r="TJU54" s="140"/>
      <c r="TJV54" s="140"/>
      <c r="TJW54" s="140"/>
      <c r="TJX54" s="140"/>
      <c r="TJY54" s="140"/>
      <c r="TJZ54" s="140"/>
      <c r="TKA54" s="140"/>
      <c r="TKB54" s="140"/>
      <c r="TKC54" s="140"/>
      <c r="TKD54" s="140"/>
      <c r="TKE54" s="140"/>
      <c r="TKF54" s="140"/>
      <c r="TKG54" s="140"/>
      <c r="TKH54" s="140"/>
      <c r="TKI54" s="140"/>
      <c r="TKJ54" s="140"/>
      <c r="TKK54" s="140"/>
      <c r="TKL54" s="140"/>
      <c r="TKM54" s="140"/>
      <c r="TKN54" s="140"/>
      <c r="TKO54" s="140"/>
      <c r="TKP54" s="140"/>
      <c r="TKQ54" s="140"/>
      <c r="TKR54" s="140"/>
      <c r="TKS54" s="140"/>
      <c r="TKT54" s="140"/>
      <c r="TKU54" s="140"/>
      <c r="TKV54" s="140"/>
      <c r="TKW54" s="140"/>
      <c r="TKX54" s="140"/>
      <c r="TKY54" s="140"/>
      <c r="TKZ54" s="140"/>
      <c r="TLA54" s="140"/>
      <c r="TLB54" s="140"/>
      <c r="TLC54" s="140"/>
      <c r="TLD54" s="140"/>
      <c r="TLE54" s="140"/>
      <c r="TLF54" s="140"/>
      <c r="TLG54" s="140"/>
      <c r="TLH54" s="140"/>
      <c r="TLI54" s="140"/>
      <c r="TLJ54" s="140"/>
      <c r="TLK54" s="140"/>
      <c r="TLL54" s="140"/>
      <c r="TLM54" s="140"/>
      <c r="TLN54" s="140"/>
      <c r="TLO54" s="140"/>
      <c r="TLP54" s="140"/>
      <c r="TLQ54" s="140"/>
      <c r="TLR54" s="140"/>
      <c r="TLS54" s="140"/>
      <c r="TLT54" s="140"/>
      <c r="TLU54" s="140"/>
      <c r="TLV54" s="140"/>
      <c r="TLW54" s="140"/>
      <c r="TLX54" s="140"/>
      <c r="TLY54" s="140"/>
      <c r="TLZ54" s="140"/>
      <c r="TMA54" s="140"/>
      <c r="TMB54" s="140"/>
      <c r="TMC54" s="140"/>
      <c r="TMD54" s="140"/>
      <c r="TME54" s="140"/>
      <c r="TMF54" s="140"/>
      <c r="TMG54" s="140"/>
      <c r="TMH54" s="140"/>
      <c r="TMI54" s="140"/>
      <c r="TMJ54" s="140"/>
      <c r="TMK54" s="140"/>
      <c r="TML54" s="140"/>
      <c r="TMM54" s="140"/>
      <c r="TMN54" s="140"/>
      <c r="TMO54" s="140"/>
      <c r="TMP54" s="140"/>
      <c r="TMQ54" s="140"/>
      <c r="TMR54" s="140"/>
      <c r="TMS54" s="140"/>
      <c r="TMT54" s="140"/>
      <c r="TMU54" s="140"/>
      <c r="TMV54" s="140"/>
      <c r="TMW54" s="140"/>
      <c r="TMX54" s="140"/>
      <c r="TMY54" s="140"/>
      <c r="TMZ54" s="140"/>
      <c r="TNA54" s="140"/>
      <c r="TNB54" s="140"/>
      <c r="TNC54" s="140"/>
      <c r="TND54" s="140"/>
      <c r="TNE54" s="140"/>
      <c r="TNF54" s="140"/>
      <c r="TNG54" s="140"/>
      <c r="TNH54" s="140"/>
      <c r="TNI54" s="140"/>
      <c r="TNJ54" s="140"/>
      <c r="TNK54" s="140"/>
      <c r="TNL54" s="140"/>
      <c r="TNM54" s="140"/>
      <c r="TNN54" s="140"/>
      <c r="TNO54" s="140"/>
      <c r="TNP54" s="140"/>
      <c r="TNQ54" s="140"/>
      <c r="TNR54" s="140"/>
      <c r="TNS54" s="140"/>
      <c r="TNT54" s="140"/>
      <c r="TNU54" s="140"/>
      <c r="TNV54" s="140"/>
      <c r="TNW54" s="140"/>
      <c r="TNX54" s="140"/>
      <c r="TNY54" s="140"/>
      <c r="TNZ54" s="140"/>
      <c r="TOA54" s="140"/>
      <c r="TOB54" s="140"/>
      <c r="TOC54" s="140"/>
      <c r="TOD54" s="140"/>
      <c r="TOE54" s="140"/>
      <c r="TOF54" s="140"/>
      <c r="TOG54" s="140"/>
      <c r="TOH54" s="140"/>
      <c r="TOI54" s="140"/>
      <c r="TOJ54" s="140"/>
      <c r="TOK54" s="140"/>
      <c r="TOL54" s="140"/>
      <c r="TOM54" s="140"/>
      <c r="TON54" s="140"/>
      <c r="TOO54" s="140"/>
      <c r="TOP54" s="140"/>
      <c r="TOQ54" s="140"/>
      <c r="TOR54" s="140"/>
      <c r="TOS54" s="140"/>
      <c r="TOT54" s="140"/>
      <c r="TOU54" s="140"/>
      <c r="TOV54" s="140"/>
      <c r="TOW54" s="140"/>
      <c r="TOX54" s="140"/>
      <c r="TOY54" s="140"/>
      <c r="TOZ54" s="140"/>
      <c r="TPA54" s="140"/>
      <c r="TPB54" s="140"/>
      <c r="TPC54" s="140"/>
      <c r="TPD54" s="140"/>
      <c r="TPE54" s="140"/>
      <c r="TPF54" s="140"/>
      <c r="TPG54" s="140"/>
      <c r="TPH54" s="140"/>
      <c r="TPI54" s="140"/>
      <c r="TPJ54" s="140"/>
      <c r="TPK54" s="140"/>
      <c r="TPL54" s="140"/>
      <c r="TPM54" s="140"/>
      <c r="TPN54" s="140"/>
      <c r="TPO54" s="140"/>
      <c r="TPP54" s="140"/>
      <c r="TPQ54" s="140"/>
      <c r="TPR54" s="140"/>
      <c r="TPS54" s="140"/>
      <c r="TPT54" s="140"/>
      <c r="TPU54" s="140"/>
      <c r="TPV54" s="140"/>
      <c r="TPW54" s="140"/>
      <c r="TPX54" s="140"/>
      <c r="TPY54" s="140"/>
      <c r="TPZ54" s="140"/>
      <c r="TQA54" s="140"/>
      <c r="TQB54" s="140"/>
      <c r="TQC54" s="140"/>
      <c r="TQD54" s="140"/>
      <c r="TQE54" s="140"/>
      <c r="TQF54" s="140"/>
      <c r="TQG54" s="140"/>
      <c r="TQH54" s="140"/>
      <c r="TQI54" s="140"/>
      <c r="TQJ54" s="140"/>
      <c r="TQK54" s="140"/>
      <c r="TQL54" s="140"/>
      <c r="TQM54" s="140"/>
      <c r="TQN54" s="140"/>
      <c r="TQO54" s="140"/>
      <c r="TQP54" s="140"/>
      <c r="TQQ54" s="140"/>
      <c r="TQR54" s="140"/>
      <c r="TQS54" s="140"/>
      <c r="TQT54" s="140"/>
      <c r="TQU54" s="140"/>
      <c r="TQV54" s="140"/>
      <c r="TQW54" s="140"/>
      <c r="TQX54" s="140"/>
      <c r="TQY54" s="140"/>
      <c r="TQZ54" s="140"/>
      <c r="TRA54" s="140"/>
      <c r="TRB54" s="140"/>
      <c r="TRC54" s="140"/>
      <c r="TRD54" s="140"/>
      <c r="TRE54" s="140"/>
      <c r="TRF54" s="140"/>
      <c r="TRG54" s="140"/>
      <c r="TRH54" s="140"/>
      <c r="TRI54" s="140"/>
      <c r="TRJ54" s="140"/>
      <c r="TRK54" s="140"/>
      <c r="TRL54" s="140"/>
      <c r="TRM54" s="140"/>
      <c r="TRN54" s="140"/>
      <c r="TRO54" s="140"/>
      <c r="TRP54" s="140"/>
      <c r="TRQ54" s="140"/>
      <c r="TRR54" s="140"/>
      <c r="TRS54" s="140"/>
      <c r="TRT54" s="140"/>
      <c r="TRU54" s="140"/>
      <c r="TRV54" s="140"/>
      <c r="TRW54" s="140"/>
      <c r="TRX54" s="140"/>
      <c r="TRY54" s="140"/>
      <c r="TRZ54" s="140"/>
      <c r="TSA54" s="140"/>
      <c r="TSB54" s="140"/>
      <c r="TSC54" s="140"/>
      <c r="TSD54" s="140"/>
      <c r="TSE54" s="140"/>
      <c r="TSF54" s="140"/>
      <c r="TSG54" s="140"/>
      <c r="TSH54" s="140"/>
      <c r="TSI54" s="140"/>
      <c r="TSJ54" s="140"/>
      <c r="TSK54" s="140"/>
      <c r="TSL54" s="140"/>
      <c r="TSM54" s="140"/>
      <c r="TSN54" s="140"/>
      <c r="TSO54" s="140"/>
      <c r="TSP54" s="140"/>
      <c r="TSQ54" s="140"/>
      <c r="TSR54" s="140"/>
      <c r="TSS54" s="140"/>
      <c r="TST54" s="140"/>
      <c r="TSU54" s="140"/>
      <c r="TSV54" s="140"/>
      <c r="TSW54" s="140"/>
      <c r="TSX54" s="140"/>
      <c r="TSY54" s="140"/>
      <c r="TSZ54" s="140"/>
      <c r="TTA54" s="140"/>
      <c r="TTB54" s="140"/>
      <c r="TTC54" s="140"/>
      <c r="TTD54" s="140"/>
      <c r="TTE54" s="140"/>
      <c r="TTF54" s="140"/>
      <c r="TTG54" s="140"/>
      <c r="TTH54" s="140"/>
      <c r="TTI54" s="140"/>
      <c r="TTJ54" s="140"/>
      <c r="TTK54" s="140"/>
      <c r="TTL54" s="140"/>
      <c r="TTM54" s="140"/>
      <c r="TTN54" s="140"/>
      <c r="TTO54" s="140"/>
      <c r="TTP54" s="140"/>
      <c r="TTQ54" s="140"/>
      <c r="TTR54" s="140"/>
      <c r="TTS54" s="140"/>
      <c r="TTT54" s="140"/>
      <c r="TTU54" s="140"/>
      <c r="TTV54" s="140"/>
      <c r="TTW54" s="140"/>
      <c r="TTX54" s="140"/>
      <c r="TTY54" s="140"/>
      <c r="TTZ54" s="140"/>
      <c r="TUA54" s="140"/>
      <c r="TUB54" s="140"/>
      <c r="TUC54" s="140"/>
      <c r="TUD54" s="140"/>
      <c r="TUE54" s="140"/>
      <c r="TUF54" s="140"/>
      <c r="TUG54" s="140"/>
      <c r="TUH54" s="140"/>
      <c r="TUI54" s="140"/>
      <c r="TUJ54" s="140"/>
      <c r="TUK54" s="140"/>
      <c r="TUL54" s="140"/>
      <c r="TUM54" s="140"/>
      <c r="TUN54" s="140"/>
      <c r="TUO54" s="140"/>
      <c r="TUP54" s="140"/>
      <c r="TUQ54" s="140"/>
      <c r="TUR54" s="140"/>
      <c r="TUS54" s="140"/>
      <c r="TUT54" s="140"/>
      <c r="TUU54" s="140"/>
      <c r="TUV54" s="140"/>
      <c r="TUW54" s="140"/>
      <c r="TUX54" s="140"/>
      <c r="TUY54" s="140"/>
      <c r="TUZ54" s="140"/>
      <c r="TVA54" s="140"/>
      <c r="TVB54" s="140"/>
      <c r="TVC54" s="140"/>
      <c r="TVD54" s="140"/>
      <c r="TVE54" s="140"/>
      <c r="TVF54" s="140"/>
      <c r="TVG54" s="140"/>
      <c r="TVH54" s="140"/>
      <c r="TVI54" s="140"/>
      <c r="TVJ54" s="140"/>
      <c r="TVK54" s="140"/>
      <c r="TVL54" s="140"/>
      <c r="TVM54" s="140"/>
      <c r="TVN54" s="140"/>
      <c r="TVO54" s="140"/>
      <c r="TVP54" s="140"/>
      <c r="TVQ54" s="140"/>
      <c r="TVR54" s="140"/>
      <c r="TVS54" s="140"/>
      <c r="TVT54" s="140"/>
      <c r="TVU54" s="140"/>
      <c r="TVV54" s="140"/>
      <c r="TVW54" s="140"/>
      <c r="TVX54" s="140"/>
      <c r="TVY54" s="140"/>
      <c r="TVZ54" s="140"/>
      <c r="TWA54" s="140"/>
      <c r="TWB54" s="140"/>
      <c r="TWC54" s="140"/>
      <c r="TWD54" s="140"/>
      <c r="TWE54" s="140"/>
      <c r="TWF54" s="140"/>
      <c r="TWG54" s="140"/>
      <c r="TWH54" s="140"/>
      <c r="TWI54" s="140"/>
      <c r="TWJ54" s="140"/>
      <c r="TWK54" s="140"/>
      <c r="TWL54" s="140"/>
      <c r="TWM54" s="140"/>
      <c r="TWN54" s="140"/>
      <c r="TWO54" s="140"/>
      <c r="TWP54" s="140"/>
      <c r="TWQ54" s="140"/>
      <c r="TWR54" s="140"/>
      <c r="TWS54" s="140"/>
      <c r="TWT54" s="140"/>
      <c r="TWU54" s="140"/>
      <c r="TWV54" s="140"/>
      <c r="TWW54" s="140"/>
      <c r="TWX54" s="140"/>
      <c r="TWY54" s="140"/>
      <c r="TWZ54" s="140"/>
      <c r="TXA54" s="140"/>
      <c r="TXB54" s="140"/>
      <c r="TXC54" s="140"/>
      <c r="TXD54" s="140"/>
      <c r="TXE54" s="140"/>
      <c r="TXF54" s="140"/>
      <c r="TXG54" s="140"/>
      <c r="TXH54" s="140"/>
      <c r="TXI54" s="140"/>
      <c r="TXJ54" s="140"/>
      <c r="TXK54" s="140"/>
      <c r="TXL54" s="140"/>
      <c r="TXM54" s="140"/>
      <c r="TXN54" s="140"/>
      <c r="TXO54" s="140"/>
      <c r="TXP54" s="140"/>
      <c r="TXQ54" s="140"/>
      <c r="TXR54" s="140"/>
      <c r="TXS54" s="140"/>
      <c r="TXT54" s="140"/>
      <c r="TXU54" s="140"/>
      <c r="TXV54" s="140"/>
      <c r="TXW54" s="140"/>
      <c r="TXX54" s="140"/>
      <c r="TXY54" s="140"/>
      <c r="TXZ54" s="140"/>
      <c r="TYA54" s="140"/>
      <c r="TYB54" s="140"/>
      <c r="TYC54" s="140"/>
      <c r="TYD54" s="140"/>
      <c r="TYE54" s="140"/>
      <c r="TYF54" s="140"/>
      <c r="TYG54" s="140"/>
      <c r="TYH54" s="140"/>
      <c r="TYI54" s="140"/>
      <c r="TYJ54" s="140"/>
      <c r="TYK54" s="140"/>
      <c r="TYL54" s="140"/>
      <c r="TYM54" s="140"/>
      <c r="TYN54" s="140"/>
      <c r="TYO54" s="140"/>
      <c r="TYP54" s="140"/>
      <c r="TYQ54" s="140"/>
      <c r="TYR54" s="140"/>
      <c r="TYS54" s="140"/>
      <c r="TYT54" s="140"/>
      <c r="TYU54" s="140"/>
      <c r="TYV54" s="140"/>
      <c r="TYW54" s="140"/>
      <c r="TYX54" s="140"/>
      <c r="TYY54" s="140"/>
      <c r="TYZ54" s="140"/>
      <c r="TZA54" s="140"/>
      <c r="TZB54" s="140"/>
      <c r="TZC54" s="140"/>
      <c r="TZD54" s="140"/>
      <c r="TZE54" s="140"/>
      <c r="TZF54" s="140"/>
      <c r="TZG54" s="140"/>
      <c r="TZH54" s="140"/>
      <c r="TZI54" s="140"/>
      <c r="TZJ54" s="140"/>
      <c r="TZK54" s="140"/>
      <c r="TZL54" s="140"/>
      <c r="TZM54" s="140"/>
      <c r="TZN54" s="140"/>
      <c r="TZO54" s="140"/>
      <c r="TZP54" s="140"/>
      <c r="TZQ54" s="140"/>
      <c r="TZR54" s="140"/>
      <c r="TZS54" s="140"/>
      <c r="TZT54" s="140"/>
      <c r="TZU54" s="140"/>
      <c r="TZV54" s="140"/>
      <c r="TZW54" s="140"/>
      <c r="TZX54" s="140"/>
      <c r="TZY54" s="140"/>
      <c r="TZZ54" s="140"/>
      <c r="UAA54" s="140"/>
      <c r="UAB54" s="140"/>
      <c r="UAC54" s="140"/>
      <c r="UAD54" s="140"/>
      <c r="UAE54" s="140"/>
      <c r="UAF54" s="140"/>
      <c r="UAG54" s="140"/>
      <c r="UAH54" s="140"/>
      <c r="UAI54" s="140"/>
      <c r="UAJ54" s="140"/>
      <c r="UAK54" s="140"/>
      <c r="UAL54" s="140"/>
      <c r="UAM54" s="140"/>
      <c r="UAN54" s="140"/>
      <c r="UAO54" s="140"/>
      <c r="UAP54" s="140"/>
      <c r="UAQ54" s="140"/>
      <c r="UAR54" s="140"/>
      <c r="UAS54" s="140"/>
      <c r="UAT54" s="140"/>
      <c r="UAU54" s="140"/>
      <c r="UAV54" s="140"/>
      <c r="UAW54" s="140"/>
      <c r="UAX54" s="140"/>
      <c r="UAY54" s="140"/>
      <c r="UAZ54" s="140"/>
      <c r="UBA54" s="140"/>
      <c r="UBB54" s="140"/>
      <c r="UBC54" s="140"/>
      <c r="UBD54" s="140"/>
      <c r="UBE54" s="140"/>
      <c r="UBF54" s="140"/>
      <c r="UBG54" s="140"/>
      <c r="UBH54" s="140"/>
      <c r="UBI54" s="140"/>
      <c r="UBJ54" s="140"/>
      <c r="UBK54" s="140"/>
      <c r="UBL54" s="140"/>
      <c r="UBM54" s="140"/>
      <c r="UBN54" s="140"/>
      <c r="UBO54" s="140"/>
      <c r="UBP54" s="140"/>
      <c r="UBQ54" s="140"/>
      <c r="UBR54" s="140"/>
      <c r="UBS54" s="140"/>
      <c r="UBT54" s="140"/>
      <c r="UBU54" s="140"/>
      <c r="UBV54" s="140"/>
      <c r="UBW54" s="140"/>
      <c r="UBX54" s="140"/>
      <c r="UBY54" s="140"/>
      <c r="UBZ54" s="140"/>
      <c r="UCA54" s="140"/>
      <c r="UCB54" s="140"/>
      <c r="UCC54" s="140"/>
      <c r="UCD54" s="140"/>
      <c r="UCE54" s="140"/>
      <c r="UCF54" s="140"/>
      <c r="UCG54" s="140"/>
      <c r="UCH54" s="140"/>
      <c r="UCI54" s="140"/>
      <c r="UCJ54" s="140"/>
      <c r="UCK54" s="140"/>
      <c r="UCL54" s="140"/>
      <c r="UCM54" s="140"/>
      <c r="UCN54" s="140"/>
      <c r="UCO54" s="140"/>
      <c r="UCP54" s="140"/>
      <c r="UCQ54" s="140"/>
      <c r="UCR54" s="140"/>
      <c r="UCS54" s="140"/>
      <c r="UCT54" s="140"/>
      <c r="UCU54" s="140"/>
      <c r="UCV54" s="140"/>
      <c r="UCW54" s="140"/>
      <c r="UCX54" s="140"/>
      <c r="UCY54" s="140"/>
      <c r="UCZ54" s="140"/>
      <c r="UDA54" s="140"/>
      <c r="UDB54" s="140"/>
      <c r="UDC54" s="140"/>
      <c r="UDD54" s="140"/>
      <c r="UDE54" s="140"/>
      <c r="UDF54" s="140"/>
      <c r="UDG54" s="140"/>
      <c r="UDH54" s="140"/>
      <c r="UDI54" s="140"/>
      <c r="UDJ54" s="140"/>
      <c r="UDK54" s="140"/>
      <c r="UDL54" s="140"/>
      <c r="UDM54" s="140"/>
      <c r="UDN54" s="140"/>
      <c r="UDO54" s="140"/>
      <c r="UDP54" s="140"/>
      <c r="UDQ54" s="140"/>
      <c r="UDR54" s="140"/>
      <c r="UDS54" s="140"/>
      <c r="UDT54" s="140"/>
      <c r="UDU54" s="140"/>
      <c r="UDV54" s="140"/>
      <c r="UDW54" s="140"/>
      <c r="UDX54" s="140"/>
      <c r="UDY54" s="140"/>
      <c r="UDZ54" s="140"/>
      <c r="UEA54" s="140"/>
      <c r="UEB54" s="140"/>
      <c r="UEC54" s="140"/>
      <c r="UED54" s="140"/>
      <c r="UEE54" s="140"/>
      <c r="UEF54" s="140"/>
      <c r="UEG54" s="140"/>
      <c r="UEH54" s="140"/>
      <c r="UEI54" s="140"/>
      <c r="UEJ54" s="140"/>
      <c r="UEK54" s="140"/>
      <c r="UEL54" s="140"/>
      <c r="UEM54" s="140"/>
      <c r="UEN54" s="140"/>
      <c r="UEO54" s="140"/>
      <c r="UEP54" s="140"/>
      <c r="UEQ54" s="140"/>
      <c r="UER54" s="140"/>
      <c r="UES54" s="140"/>
      <c r="UET54" s="140"/>
      <c r="UEU54" s="140"/>
      <c r="UEV54" s="140"/>
      <c r="UEW54" s="140"/>
      <c r="UEX54" s="140"/>
      <c r="UEY54" s="140"/>
      <c r="UEZ54" s="140"/>
      <c r="UFA54" s="140"/>
      <c r="UFB54" s="140"/>
      <c r="UFC54" s="140"/>
      <c r="UFD54" s="140"/>
      <c r="UFE54" s="140"/>
      <c r="UFF54" s="140"/>
      <c r="UFG54" s="140"/>
      <c r="UFH54" s="140"/>
      <c r="UFI54" s="140"/>
      <c r="UFJ54" s="140"/>
      <c r="UFK54" s="140"/>
      <c r="UFL54" s="140"/>
      <c r="UFM54" s="140"/>
      <c r="UFN54" s="140"/>
      <c r="UFO54" s="140"/>
      <c r="UFP54" s="140"/>
      <c r="UFQ54" s="140"/>
      <c r="UFR54" s="140"/>
      <c r="UFS54" s="140"/>
      <c r="UFT54" s="140"/>
      <c r="UFU54" s="140"/>
      <c r="UFV54" s="140"/>
      <c r="UFW54" s="140"/>
      <c r="UFX54" s="140"/>
      <c r="UFY54" s="140"/>
      <c r="UFZ54" s="140"/>
      <c r="UGA54" s="140"/>
      <c r="UGB54" s="140"/>
      <c r="UGC54" s="140"/>
      <c r="UGD54" s="140"/>
      <c r="UGE54" s="140"/>
      <c r="UGF54" s="140"/>
      <c r="UGG54" s="140"/>
      <c r="UGH54" s="140"/>
      <c r="UGI54" s="140"/>
      <c r="UGJ54" s="140"/>
      <c r="UGK54" s="140"/>
      <c r="UGL54" s="140"/>
      <c r="UGM54" s="140"/>
      <c r="UGN54" s="140"/>
      <c r="UGO54" s="140"/>
      <c r="UGP54" s="140"/>
      <c r="UGQ54" s="140"/>
      <c r="UGR54" s="140"/>
      <c r="UGS54" s="140"/>
      <c r="UGT54" s="140"/>
      <c r="UGU54" s="140"/>
      <c r="UGV54" s="140"/>
      <c r="UGW54" s="140"/>
      <c r="UGX54" s="140"/>
      <c r="UGY54" s="140"/>
      <c r="UGZ54" s="140"/>
      <c r="UHA54" s="140"/>
      <c r="UHB54" s="140"/>
      <c r="UHC54" s="140"/>
      <c r="UHD54" s="140"/>
      <c r="UHE54" s="140"/>
      <c r="UHF54" s="140"/>
      <c r="UHG54" s="140"/>
      <c r="UHH54" s="140"/>
      <c r="UHI54" s="140"/>
      <c r="UHJ54" s="140"/>
      <c r="UHK54" s="140"/>
      <c r="UHL54" s="140"/>
      <c r="UHM54" s="140"/>
      <c r="UHN54" s="140"/>
      <c r="UHO54" s="140"/>
      <c r="UHP54" s="140"/>
      <c r="UHQ54" s="140"/>
      <c r="UHR54" s="140"/>
      <c r="UHS54" s="140"/>
      <c r="UHT54" s="140"/>
      <c r="UHU54" s="140"/>
      <c r="UHV54" s="140"/>
      <c r="UHW54" s="140"/>
      <c r="UHX54" s="140"/>
      <c r="UHY54" s="140"/>
      <c r="UHZ54" s="140"/>
      <c r="UIA54" s="140"/>
      <c r="UIB54" s="140"/>
      <c r="UIC54" s="140"/>
      <c r="UID54" s="140"/>
      <c r="UIE54" s="140"/>
      <c r="UIF54" s="140"/>
      <c r="UIG54" s="140"/>
      <c r="UIH54" s="140"/>
      <c r="UII54" s="140"/>
      <c r="UIJ54" s="140"/>
      <c r="UIK54" s="140"/>
      <c r="UIL54" s="140"/>
      <c r="UIM54" s="140"/>
      <c r="UIN54" s="140"/>
      <c r="UIO54" s="140"/>
      <c r="UIP54" s="140"/>
      <c r="UIQ54" s="140"/>
      <c r="UIR54" s="140"/>
      <c r="UIS54" s="140"/>
      <c r="UIT54" s="140"/>
      <c r="UIU54" s="140"/>
      <c r="UIV54" s="140"/>
      <c r="UIW54" s="140"/>
      <c r="UIX54" s="140"/>
      <c r="UIY54" s="140"/>
      <c r="UIZ54" s="140"/>
      <c r="UJA54" s="140"/>
      <c r="UJB54" s="140"/>
      <c r="UJC54" s="140"/>
      <c r="UJD54" s="140"/>
      <c r="UJE54" s="140"/>
      <c r="UJF54" s="140"/>
      <c r="UJG54" s="140"/>
      <c r="UJH54" s="140"/>
      <c r="UJI54" s="140"/>
      <c r="UJJ54" s="140"/>
      <c r="UJK54" s="140"/>
      <c r="UJL54" s="140"/>
      <c r="UJM54" s="140"/>
      <c r="UJN54" s="140"/>
      <c r="UJO54" s="140"/>
      <c r="UJP54" s="140"/>
      <c r="UJQ54" s="140"/>
      <c r="UJR54" s="140"/>
      <c r="UJS54" s="140"/>
      <c r="UJT54" s="140"/>
      <c r="UJU54" s="140"/>
      <c r="UJV54" s="140"/>
      <c r="UJW54" s="140"/>
      <c r="UJX54" s="140"/>
      <c r="UJY54" s="140"/>
      <c r="UJZ54" s="140"/>
      <c r="UKA54" s="140"/>
      <c r="UKB54" s="140"/>
      <c r="UKC54" s="140"/>
      <c r="UKD54" s="140"/>
      <c r="UKE54" s="140"/>
      <c r="UKF54" s="140"/>
      <c r="UKG54" s="140"/>
      <c r="UKH54" s="140"/>
      <c r="UKI54" s="140"/>
      <c r="UKJ54" s="140"/>
      <c r="UKK54" s="140"/>
      <c r="UKL54" s="140"/>
      <c r="UKM54" s="140"/>
      <c r="UKN54" s="140"/>
      <c r="UKO54" s="140"/>
      <c r="UKP54" s="140"/>
      <c r="UKQ54" s="140"/>
      <c r="UKR54" s="140"/>
      <c r="UKS54" s="140"/>
      <c r="UKT54" s="140"/>
      <c r="UKU54" s="140"/>
      <c r="UKV54" s="140"/>
      <c r="UKW54" s="140"/>
      <c r="UKX54" s="140"/>
      <c r="UKY54" s="140"/>
      <c r="UKZ54" s="140"/>
      <c r="ULA54" s="140"/>
      <c r="ULB54" s="140"/>
      <c r="ULC54" s="140"/>
      <c r="ULD54" s="140"/>
      <c r="ULE54" s="140"/>
      <c r="ULF54" s="140"/>
      <c r="ULG54" s="140"/>
      <c r="ULH54" s="140"/>
      <c r="ULI54" s="140"/>
      <c r="ULJ54" s="140"/>
      <c r="ULK54" s="140"/>
      <c r="ULL54" s="140"/>
      <c r="ULM54" s="140"/>
      <c r="ULN54" s="140"/>
      <c r="ULO54" s="140"/>
      <c r="ULP54" s="140"/>
      <c r="ULQ54" s="140"/>
      <c r="ULR54" s="140"/>
      <c r="ULS54" s="140"/>
      <c r="ULT54" s="140"/>
      <c r="ULU54" s="140"/>
      <c r="ULV54" s="140"/>
      <c r="ULW54" s="140"/>
      <c r="ULX54" s="140"/>
      <c r="ULY54" s="140"/>
      <c r="ULZ54" s="140"/>
      <c r="UMA54" s="140"/>
      <c r="UMB54" s="140"/>
      <c r="UMC54" s="140"/>
      <c r="UMD54" s="140"/>
      <c r="UME54" s="140"/>
      <c r="UMF54" s="140"/>
      <c r="UMG54" s="140"/>
      <c r="UMH54" s="140"/>
      <c r="UMI54" s="140"/>
      <c r="UMJ54" s="140"/>
      <c r="UMK54" s="140"/>
      <c r="UML54" s="140"/>
      <c r="UMM54" s="140"/>
      <c r="UMN54" s="140"/>
      <c r="UMO54" s="140"/>
      <c r="UMP54" s="140"/>
      <c r="UMQ54" s="140"/>
      <c r="UMR54" s="140"/>
      <c r="UMS54" s="140"/>
      <c r="UMT54" s="140"/>
      <c r="UMU54" s="140"/>
      <c r="UMV54" s="140"/>
      <c r="UMW54" s="140"/>
      <c r="UMX54" s="140"/>
      <c r="UMY54" s="140"/>
      <c r="UMZ54" s="140"/>
      <c r="UNA54" s="140"/>
      <c r="UNB54" s="140"/>
      <c r="UNC54" s="140"/>
      <c r="UND54" s="140"/>
      <c r="UNE54" s="140"/>
      <c r="UNF54" s="140"/>
      <c r="UNG54" s="140"/>
      <c r="UNH54" s="140"/>
      <c r="UNI54" s="140"/>
      <c r="UNJ54" s="140"/>
      <c r="UNK54" s="140"/>
      <c r="UNL54" s="140"/>
      <c r="UNM54" s="140"/>
      <c r="UNN54" s="140"/>
      <c r="UNO54" s="140"/>
      <c r="UNP54" s="140"/>
      <c r="UNQ54" s="140"/>
      <c r="UNR54" s="140"/>
      <c r="UNS54" s="140"/>
      <c r="UNT54" s="140"/>
      <c r="UNU54" s="140"/>
      <c r="UNV54" s="140"/>
      <c r="UNW54" s="140"/>
      <c r="UNX54" s="140"/>
      <c r="UNY54" s="140"/>
      <c r="UNZ54" s="140"/>
      <c r="UOA54" s="140"/>
      <c r="UOB54" s="140"/>
      <c r="UOC54" s="140"/>
      <c r="UOD54" s="140"/>
      <c r="UOE54" s="140"/>
      <c r="UOF54" s="140"/>
      <c r="UOG54" s="140"/>
      <c r="UOH54" s="140"/>
      <c r="UOI54" s="140"/>
      <c r="UOJ54" s="140"/>
      <c r="UOK54" s="140"/>
      <c r="UOL54" s="140"/>
      <c r="UOM54" s="140"/>
      <c r="UON54" s="140"/>
      <c r="UOO54" s="140"/>
      <c r="UOP54" s="140"/>
      <c r="UOQ54" s="140"/>
      <c r="UOR54" s="140"/>
      <c r="UOS54" s="140"/>
      <c r="UOT54" s="140"/>
      <c r="UOU54" s="140"/>
      <c r="UOV54" s="140"/>
      <c r="UOW54" s="140"/>
      <c r="UOX54" s="140"/>
      <c r="UOY54" s="140"/>
      <c r="UOZ54" s="140"/>
      <c r="UPA54" s="140"/>
      <c r="UPB54" s="140"/>
      <c r="UPC54" s="140"/>
      <c r="UPD54" s="140"/>
      <c r="UPE54" s="140"/>
      <c r="UPF54" s="140"/>
      <c r="UPG54" s="140"/>
      <c r="UPH54" s="140"/>
      <c r="UPI54" s="140"/>
      <c r="UPJ54" s="140"/>
      <c r="UPK54" s="140"/>
      <c r="UPL54" s="140"/>
      <c r="UPM54" s="140"/>
      <c r="UPN54" s="140"/>
      <c r="UPO54" s="140"/>
      <c r="UPP54" s="140"/>
      <c r="UPQ54" s="140"/>
      <c r="UPR54" s="140"/>
      <c r="UPS54" s="140"/>
      <c r="UPT54" s="140"/>
      <c r="UPU54" s="140"/>
      <c r="UPV54" s="140"/>
      <c r="UPW54" s="140"/>
      <c r="UPX54" s="140"/>
      <c r="UPY54" s="140"/>
      <c r="UPZ54" s="140"/>
      <c r="UQA54" s="140"/>
      <c r="UQB54" s="140"/>
      <c r="UQC54" s="140"/>
      <c r="UQD54" s="140"/>
      <c r="UQE54" s="140"/>
      <c r="UQF54" s="140"/>
      <c r="UQG54" s="140"/>
      <c r="UQH54" s="140"/>
      <c r="UQI54" s="140"/>
      <c r="UQJ54" s="140"/>
      <c r="UQK54" s="140"/>
      <c r="UQL54" s="140"/>
      <c r="UQM54" s="140"/>
      <c r="UQN54" s="140"/>
      <c r="UQO54" s="140"/>
      <c r="UQP54" s="140"/>
      <c r="UQQ54" s="140"/>
      <c r="UQR54" s="140"/>
      <c r="UQS54" s="140"/>
      <c r="UQT54" s="140"/>
      <c r="UQU54" s="140"/>
      <c r="UQV54" s="140"/>
      <c r="UQW54" s="140"/>
      <c r="UQX54" s="140"/>
      <c r="UQY54" s="140"/>
      <c r="UQZ54" s="140"/>
      <c r="URA54" s="140"/>
      <c r="URB54" s="140"/>
      <c r="URC54" s="140"/>
      <c r="URD54" s="140"/>
      <c r="URE54" s="140"/>
      <c r="URF54" s="140"/>
      <c r="URG54" s="140"/>
      <c r="URH54" s="140"/>
      <c r="URI54" s="140"/>
      <c r="URJ54" s="140"/>
      <c r="URK54" s="140"/>
      <c r="URL54" s="140"/>
      <c r="URM54" s="140"/>
      <c r="URN54" s="140"/>
      <c r="URO54" s="140"/>
      <c r="URP54" s="140"/>
      <c r="URQ54" s="140"/>
      <c r="URR54" s="140"/>
      <c r="URS54" s="140"/>
      <c r="URT54" s="140"/>
      <c r="URU54" s="140"/>
      <c r="URV54" s="140"/>
      <c r="URW54" s="140"/>
      <c r="URX54" s="140"/>
      <c r="URY54" s="140"/>
      <c r="URZ54" s="140"/>
      <c r="USA54" s="140"/>
      <c r="USB54" s="140"/>
      <c r="USC54" s="140"/>
      <c r="USD54" s="140"/>
      <c r="USE54" s="140"/>
      <c r="USF54" s="140"/>
      <c r="USG54" s="140"/>
      <c r="USH54" s="140"/>
      <c r="USI54" s="140"/>
      <c r="USJ54" s="140"/>
      <c r="USK54" s="140"/>
      <c r="USL54" s="140"/>
      <c r="USM54" s="140"/>
      <c r="USN54" s="140"/>
      <c r="USO54" s="140"/>
      <c r="USP54" s="140"/>
      <c r="USQ54" s="140"/>
      <c r="USR54" s="140"/>
      <c r="USS54" s="140"/>
      <c r="UST54" s="140"/>
      <c r="USU54" s="140"/>
      <c r="USV54" s="140"/>
      <c r="USW54" s="140"/>
      <c r="USX54" s="140"/>
      <c r="USY54" s="140"/>
      <c r="USZ54" s="140"/>
      <c r="UTA54" s="140"/>
      <c r="UTB54" s="140"/>
      <c r="UTC54" s="140"/>
      <c r="UTD54" s="140"/>
      <c r="UTE54" s="140"/>
      <c r="UTF54" s="140"/>
      <c r="UTG54" s="140"/>
      <c r="UTH54" s="140"/>
      <c r="UTI54" s="140"/>
      <c r="UTJ54" s="140"/>
      <c r="UTK54" s="140"/>
      <c r="UTL54" s="140"/>
      <c r="UTM54" s="140"/>
      <c r="UTN54" s="140"/>
      <c r="UTO54" s="140"/>
      <c r="UTP54" s="140"/>
      <c r="UTQ54" s="140"/>
      <c r="UTR54" s="140"/>
      <c r="UTS54" s="140"/>
      <c r="UTT54" s="140"/>
      <c r="UTU54" s="140"/>
      <c r="UTV54" s="140"/>
      <c r="UTW54" s="140"/>
      <c r="UTX54" s="140"/>
      <c r="UTY54" s="140"/>
      <c r="UTZ54" s="140"/>
      <c r="UUA54" s="140"/>
      <c r="UUB54" s="140"/>
      <c r="UUC54" s="140"/>
      <c r="UUD54" s="140"/>
      <c r="UUE54" s="140"/>
      <c r="UUF54" s="140"/>
      <c r="UUG54" s="140"/>
      <c r="UUH54" s="140"/>
      <c r="UUI54" s="140"/>
      <c r="UUJ54" s="140"/>
      <c r="UUK54" s="140"/>
      <c r="UUL54" s="140"/>
      <c r="UUM54" s="140"/>
      <c r="UUN54" s="140"/>
      <c r="UUO54" s="140"/>
      <c r="UUP54" s="140"/>
      <c r="UUQ54" s="140"/>
      <c r="UUR54" s="140"/>
      <c r="UUS54" s="140"/>
      <c r="UUT54" s="140"/>
      <c r="UUU54" s="140"/>
      <c r="UUV54" s="140"/>
      <c r="UUW54" s="140"/>
      <c r="UUX54" s="140"/>
      <c r="UUY54" s="140"/>
      <c r="UUZ54" s="140"/>
      <c r="UVA54" s="140"/>
      <c r="UVB54" s="140"/>
      <c r="UVC54" s="140"/>
      <c r="UVD54" s="140"/>
      <c r="UVE54" s="140"/>
      <c r="UVF54" s="140"/>
      <c r="UVG54" s="140"/>
      <c r="UVH54" s="140"/>
      <c r="UVI54" s="140"/>
      <c r="UVJ54" s="140"/>
      <c r="UVK54" s="140"/>
      <c r="UVL54" s="140"/>
      <c r="UVM54" s="140"/>
      <c r="UVN54" s="140"/>
      <c r="UVO54" s="140"/>
      <c r="UVP54" s="140"/>
      <c r="UVQ54" s="140"/>
      <c r="UVR54" s="140"/>
      <c r="UVS54" s="140"/>
      <c r="UVT54" s="140"/>
      <c r="UVU54" s="140"/>
      <c r="UVV54" s="140"/>
      <c r="UVW54" s="140"/>
      <c r="UVX54" s="140"/>
      <c r="UVY54" s="140"/>
      <c r="UVZ54" s="140"/>
      <c r="UWA54" s="140"/>
      <c r="UWB54" s="140"/>
      <c r="UWC54" s="140"/>
      <c r="UWD54" s="140"/>
      <c r="UWE54" s="140"/>
      <c r="UWF54" s="140"/>
      <c r="UWG54" s="140"/>
      <c r="UWH54" s="140"/>
      <c r="UWI54" s="140"/>
      <c r="UWJ54" s="140"/>
      <c r="UWK54" s="140"/>
      <c r="UWL54" s="140"/>
      <c r="UWM54" s="140"/>
      <c r="UWN54" s="140"/>
      <c r="UWO54" s="140"/>
      <c r="UWP54" s="140"/>
      <c r="UWQ54" s="140"/>
      <c r="UWR54" s="140"/>
      <c r="UWS54" s="140"/>
      <c r="UWT54" s="140"/>
      <c r="UWU54" s="140"/>
      <c r="UWV54" s="140"/>
      <c r="UWW54" s="140"/>
      <c r="UWX54" s="140"/>
      <c r="UWY54" s="140"/>
      <c r="UWZ54" s="140"/>
      <c r="UXA54" s="140"/>
      <c r="UXB54" s="140"/>
      <c r="UXC54" s="140"/>
      <c r="UXD54" s="140"/>
      <c r="UXE54" s="140"/>
      <c r="UXF54" s="140"/>
      <c r="UXG54" s="140"/>
      <c r="UXH54" s="140"/>
      <c r="UXI54" s="140"/>
      <c r="UXJ54" s="140"/>
      <c r="UXK54" s="140"/>
      <c r="UXL54" s="140"/>
      <c r="UXM54" s="140"/>
      <c r="UXN54" s="140"/>
      <c r="UXO54" s="140"/>
      <c r="UXP54" s="140"/>
      <c r="UXQ54" s="140"/>
      <c r="UXR54" s="140"/>
      <c r="UXS54" s="140"/>
      <c r="UXT54" s="140"/>
      <c r="UXU54" s="140"/>
      <c r="UXV54" s="140"/>
      <c r="UXW54" s="140"/>
      <c r="UXX54" s="140"/>
      <c r="UXY54" s="140"/>
      <c r="UXZ54" s="140"/>
      <c r="UYA54" s="140"/>
      <c r="UYB54" s="140"/>
      <c r="UYC54" s="140"/>
      <c r="UYD54" s="140"/>
      <c r="UYE54" s="140"/>
      <c r="UYF54" s="140"/>
      <c r="UYG54" s="140"/>
      <c r="UYH54" s="140"/>
      <c r="UYI54" s="140"/>
      <c r="UYJ54" s="140"/>
      <c r="UYK54" s="140"/>
      <c r="UYL54" s="140"/>
      <c r="UYM54" s="140"/>
      <c r="UYN54" s="140"/>
      <c r="UYO54" s="140"/>
      <c r="UYP54" s="140"/>
      <c r="UYQ54" s="140"/>
      <c r="UYR54" s="140"/>
      <c r="UYS54" s="140"/>
      <c r="UYT54" s="140"/>
      <c r="UYU54" s="140"/>
      <c r="UYV54" s="140"/>
      <c r="UYW54" s="140"/>
      <c r="UYX54" s="140"/>
      <c r="UYY54" s="140"/>
      <c r="UYZ54" s="140"/>
      <c r="UZA54" s="140"/>
      <c r="UZB54" s="140"/>
      <c r="UZC54" s="140"/>
      <c r="UZD54" s="140"/>
      <c r="UZE54" s="140"/>
      <c r="UZF54" s="140"/>
      <c r="UZG54" s="140"/>
      <c r="UZH54" s="140"/>
      <c r="UZI54" s="140"/>
      <c r="UZJ54" s="140"/>
      <c r="UZK54" s="140"/>
      <c r="UZL54" s="140"/>
      <c r="UZM54" s="140"/>
      <c r="UZN54" s="140"/>
      <c r="UZO54" s="140"/>
      <c r="UZP54" s="140"/>
      <c r="UZQ54" s="140"/>
      <c r="UZR54" s="140"/>
      <c r="UZS54" s="140"/>
      <c r="UZT54" s="140"/>
      <c r="UZU54" s="140"/>
      <c r="UZV54" s="140"/>
      <c r="UZW54" s="140"/>
      <c r="UZX54" s="140"/>
      <c r="UZY54" s="140"/>
      <c r="UZZ54" s="140"/>
      <c r="VAA54" s="140"/>
      <c r="VAB54" s="140"/>
      <c r="VAC54" s="140"/>
      <c r="VAD54" s="140"/>
      <c r="VAE54" s="140"/>
      <c r="VAF54" s="140"/>
      <c r="VAG54" s="140"/>
      <c r="VAH54" s="140"/>
      <c r="VAI54" s="140"/>
      <c r="VAJ54" s="140"/>
      <c r="VAK54" s="140"/>
      <c r="VAL54" s="140"/>
      <c r="VAM54" s="140"/>
      <c r="VAN54" s="140"/>
      <c r="VAO54" s="140"/>
      <c r="VAP54" s="140"/>
      <c r="VAQ54" s="140"/>
      <c r="VAR54" s="140"/>
      <c r="VAS54" s="140"/>
      <c r="VAT54" s="140"/>
      <c r="VAU54" s="140"/>
      <c r="VAV54" s="140"/>
      <c r="VAW54" s="140"/>
      <c r="VAX54" s="140"/>
      <c r="VAY54" s="140"/>
      <c r="VAZ54" s="140"/>
      <c r="VBA54" s="140"/>
      <c r="VBB54" s="140"/>
      <c r="VBC54" s="140"/>
      <c r="VBD54" s="140"/>
      <c r="VBE54" s="140"/>
      <c r="VBF54" s="140"/>
      <c r="VBG54" s="140"/>
      <c r="VBH54" s="140"/>
      <c r="VBI54" s="140"/>
      <c r="VBJ54" s="140"/>
      <c r="VBK54" s="140"/>
      <c r="VBL54" s="140"/>
      <c r="VBM54" s="140"/>
      <c r="VBN54" s="140"/>
      <c r="VBO54" s="140"/>
      <c r="VBP54" s="140"/>
      <c r="VBQ54" s="140"/>
      <c r="VBR54" s="140"/>
      <c r="VBS54" s="140"/>
      <c r="VBT54" s="140"/>
      <c r="VBU54" s="140"/>
      <c r="VBV54" s="140"/>
      <c r="VBW54" s="140"/>
      <c r="VBX54" s="140"/>
      <c r="VBY54" s="140"/>
      <c r="VBZ54" s="140"/>
      <c r="VCA54" s="140"/>
      <c r="VCB54" s="140"/>
      <c r="VCC54" s="140"/>
      <c r="VCD54" s="140"/>
      <c r="VCE54" s="140"/>
      <c r="VCF54" s="140"/>
      <c r="VCG54" s="140"/>
      <c r="VCH54" s="140"/>
      <c r="VCI54" s="140"/>
      <c r="VCJ54" s="140"/>
      <c r="VCK54" s="140"/>
      <c r="VCL54" s="140"/>
      <c r="VCM54" s="140"/>
      <c r="VCN54" s="140"/>
      <c r="VCO54" s="140"/>
      <c r="VCP54" s="140"/>
      <c r="VCQ54" s="140"/>
      <c r="VCR54" s="140"/>
      <c r="VCS54" s="140"/>
      <c r="VCT54" s="140"/>
      <c r="VCU54" s="140"/>
      <c r="VCV54" s="140"/>
      <c r="VCW54" s="140"/>
      <c r="VCX54" s="140"/>
      <c r="VCY54" s="140"/>
      <c r="VCZ54" s="140"/>
      <c r="VDA54" s="140"/>
      <c r="VDB54" s="140"/>
      <c r="VDC54" s="140"/>
      <c r="VDD54" s="140"/>
      <c r="VDE54" s="140"/>
      <c r="VDF54" s="140"/>
      <c r="VDG54" s="140"/>
      <c r="VDH54" s="140"/>
      <c r="VDI54" s="140"/>
      <c r="VDJ54" s="140"/>
      <c r="VDK54" s="140"/>
      <c r="VDL54" s="140"/>
      <c r="VDM54" s="140"/>
      <c r="VDN54" s="140"/>
      <c r="VDO54" s="140"/>
      <c r="VDP54" s="140"/>
      <c r="VDQ54" s="140"/>
      <c r="VDR54" s="140"/>
      <c r="VDS54" s="140"/>
      <c r="VDT54" s="140"/>
      <c r="VDU54" s="140"/>
      <c r="VDV54" s="140"/>
      <c r="VDW54" s="140"/>
      <c r="VDX54" s="140"/>
      <c r="VDY54" s="140"/>
      <c r="VDZ54" s="140"/>
      <c r="VEA54" s="140"/>
      <c r="VEB54" s="140"/>
      <c r="VEC54" s="140"/>
      <c r="VED54" s="140"/>
      <c r="VEE54" s="140"/>
      <c r="VEF54" s="140"/>
      <c r="VEG54" s="140"/>
      <c r="VEH54" s="140"/>
      <c r="VEI54" s="140"/>
      <c r="VEJ54" s="140"/>
      <c r="VEK54" s="140"/>
      <c r="VEL54" s="140"/>
      <c r="VEM54" s="140"/>
      <c r="VEN54" s="140"/>
      <c r="VEO54" s="140"/>
      <c r="VEP54" s="140"/>
      <c r="VEQ54" s="140"/>
      <c r="VER54" s="140"/>
      <c r="VES54" s="140"/>
      <c r="VET54" s="140"/>
      <c r="VEU54" s="140"/>
      <c r="VEV54" s="140"/>
      <c r="VEW54" s="140"/>
      <c r="VEX54" s="140"/>
      <c r="VEY54" s="140"/>
      <c r="VEZ54" s="140"/>
      <c r="VFA54" s="140"/>
      <c r="VFB54" s="140"/>
      <c r="VFC54" s="140"/>
      <c r="VFD54" s="140"/>
      <c r="VFE54" s="140"/>
      <c r="VFF54" s="140"/>
      <c r="VFG54" s="140"/>
      <c r="VFH54" s="140"/>
      <c r="VFI54" s="140"/>
      <c r="VFJ54" s="140"/>
      <c r="VFK54" s="140"/>
      <c r="VFL54" s="140"/>
      <c r="VFM54" s="140"/>
      <c r="VFN54" s="140"/>
      <c r="VFO54" s="140"/>
      <c r="VFP54" s="140"/>
      <c r="VFQ54" s="140"/>
      <c r="VFR54" s="140"/>
      <c r="VFS54" s="140"/>
      <c r="VFT54" s="140"/>
      <c r="VFU54" s="140"/>
      <c r="VFV54" s="140"/>
      <c r="VFW54" s="140"/>
      <c r="VFX54" s="140"/>
      <c r="VFY54" s="140"/>
      <c r="VFZ54" s="140"/>
      <c r="VGA54" s="140"/>
      <c r="VGB54" s="140"/>
      <c r="VGC54" s="140"/>
      <c r="VGD54" s="140"/>
      <c r="VGE54" s="140"/>
      <c r="VGF54" s="140"/>
      <c r="VGG54" s="140"/>
      <c r="VGH54" s="140"/>
      <c r="VGI54" s="140"/>
      <c r="VGJ54" s="140"/>
      <c r="VGK54" s="140"/>
      <c r="VGL54" s="140"/>
      <c r="VGM54" s="140"/>
      <c r="VGN54" s="140"/>
      <c r="VGO54" s="140"/>
      <c r="VGP54" s="140"/>
      <c r="VGQ54" s="140"/>
      <c r="VGR54" s="140"/>
      <c r="VGS54" s="140"/>
      <c r="VGT54" s="140"/>
      <c r="VGU54" s="140"/>
      <c r="VGV54" s="140"/>
      <c r="VGW54" s="140"/>
      <c r="VGX54" s="140"/>
      <c r="VGY54" s="140"/>
      <c r="VGZ54" s="140"/>
      <c r="VHA54" s="140"/>
      <c r="VHB54" s="140"/>
      <c r="VHC54" s="140"/>
      <c r="VHD54" s="140"/>
      <c r="VHE54" s="140"/>
      <c r="VHF54" s="140"/>
      <c r="VHG54" s="140"/>
      <c r="VHH54" s="140"/>
      <c r="VHI54" s="140"/>
      <c r="VHJ54" s="140"/>
      <c r="VHK54" s="140"/>
      <c r="VHL54" s="140"/>
      <c r="VHM54" s="140"/>
      <c r="VHN54" s="140"/>
      <c r="VHO54" s="140"/>
      <c r="VHP54" s="140"/>
      <c r="VHQ54" s="140"/>
      <c r="VHR54" s="140"/>
      <c r="VHS54" s="140"/>
      <c r="VHT54" s="140"/>
      <c r="VHU54" s="140"/>
      <c r="VHV54" s="140"/>
      <c r="VHW54" s="140"/>
      <c r="VHX54" s="140"/>
      <c r="VHY54" s="140"/>
      <c r="VHZ54" s="140"/>
      <c r="VIA54" s="140"/>
      <c r="VIB54" s="140"/>
      <c r="VIC54" s="140"/>
      <c r="VID54" s="140"/>
      <c r="VIE54" s="140"/>
      <c r="VIF54" s="140"/>
      <c r="VIG54" s="140"/>
      <c r="VIH54" s="140"/>
      <c r="VII54" s="140"/>
      <c r="VIJ54" s="140"/>
      <c r="VIK54" s="140"/>
      <c r="VIL54" s="140"/>
      <c r="VIM54" s="140"/>
      <c r="VIN54" s="140"/>
      <c r="VIO54" s="140"/>
      <c r="VIP54" s="140"/>
      <c r="VIQ54" s="140"/>
      <c r="VIR54" s="140"/>
      <c r="VIS54" s="140"/>
      <c r="VIT54" s="140"/>
      <c r="VIU54" s="140"/>
      <c r="VIV54" s="140"/>
      <c r="VIW54" s="140"/>
      <c r="VIX54" s="140"/>
      <c r="VIY54" s="140"/>
      <c r="VIZ54" s="140"/>
      <c r="VJA54" s="140"/>
      <c r="VJB54" s="140"/>
      <c r="VJC54" s="140"/>
      <c r="VJD54" s="140"/>
      <c r="VJE54" s="140"/>
      <c r="VJF54" s="140"/>
      <c r="VJG54" s="140"/>
      <c r="VJH54" s="140"/>
      <c r="VJI54" s="140"/>
      <c r="VJJ54" s="140"/>
      <c r="VJK54" s="140"/>
      <c r="VJL54" s="140"/>
      <c r="VJM54" s="140"/>
      <c r="VJN54" s="140"/>
      <c r="VJO54" s="140"/>
      <c r="VJP54" s="140"/>
      <c r="VJQ54" s="140"/>
      <c r="VJR54" s="140"/>
      <c r="VJS54" s="140"/>
      <c r="VJT54" s="140"/>
      <c r="VJU54" s="140"/>
      <c r="VJV54" s="140"/>
      <c r="VJW54" s="140"/>
      <c r="VJX54" s="140"/>
      <c r="VJY54" s="140"/>
      <c r="VJZ54" s="140"/>
      <c r="VKA54" s="140"/>
      <c r="VKB54" s="140"/>
      <c r="VKC54" s="140"/>
      <c r="VKD54" s="140"/>
      <c r="VKE54" s="140"/>
      <c r="VKF54" s="140"/>
      <c r="VKG54" s="140"/>
      <c r="VKH54" s="140"/>
      <c r="VKI54" s="140"/>
      <c r="VKJ54" s="140"/>
      <c r="VKK54" s="140"/>
      <c r="VKL54" s="140"/>
      <c r="VKM54" s="140"/>
      <c r="VKN54" s="140"/>
      <c r="VKO54" s="140"/>
      <c r="VKP54" s="140"/>
      <c r="VKQ54" s="140"/>
      <c r="VKR54" s="140"/>
      <c r="VKS54" s="140"/>
      <c r="VKT54" s="140"/>
      <c r="VKU54" s="140"/>
      <c r="VKV54" s="140"/>
      <c r="VKW54" s="140"/>
      <c r="VKX54" s="140"/>
      <c r="VKY54" s="140"/>
      <c r="VKZ54" s="140"/>
      <c r="VLA54" s="140"/>
      <c r="VLB54" s="140"/>
      <c r="VLC54" s="140"/>
      <c r="VLD54" s="140"/>
      <c r="VLE54" s="140"/>
      <c r="VLF54" s="140"/>
      <c r="VLG54" s="140"/>
      <c r="VLH54" s="140"/>
      <c r="VLI54" s="140"/>
      <c r="VLJ54" s="140"/>
      <c r="VLK54" s="140"/>
      <c r="VLL54" s="140"/>
      <c r="VLM54" s="140"/>
      <c r="VLN54" s="140"/>
      <c r="VLO54" s="140"/>
      <c r="VLP54" s="140"/>
      <c r="VLQ54" s="140"/>
      <c r="VLR54" s="140"/>
      <c r="VLS54" s="140"/>
      <c r="VLT54" s="140"/>
      <c r="VLU54" s="140"/>
      <c r="VLV54" s="140"/>
      <c r="VLW54" s="140"/>
      <c r="VLX54" s="140"/>
      <c r="VLY54" s="140"/>
      <c r="VLZ54" s="140"/>
      <c r="VMA54" s="140"/>
      <c r="VMB54" s="140"/>
      <c r="VMC54" s="140"/>
      <c r="VMD54" s="140"/>
      <c r="VME54" s="140"/>
      <c r="VMF54" s="140"/>
      <c r="VMG54" s="140"/>
      <c r="VMH54" s="140"/>
      <c r="VMI54" s="140"/>
      <c r="VMJ54" s="140"/>
      <c r="VMK54" s="140"/>
      <c r="VML54" s="140"/>
      <c r="VMM54" s="140"/>
      <c r="VMN54" s="140"/>
      <c r="VMO54" s="140"/>
      <c r="VMP54" s="140"/>
      <c r="VMQ54" s="140"/>
      <c r="VMR54" s="140"/>
      <c r="VMS54" s="140"/>
      <c r="VMT54" s="140"/>
      <c r="VMU54" s="140"/>
      <c r="VMV54" s="140"/>
      <c r="VMW54" s="140"/>
      <c r="VMX54" s="140"/>
      <c r="VMY54" s="140"/>
      <c r="VMZ54" s="140"/>
      <c r="VNA54" s="140"/>
      <c r="VNB54" s="140"/>
      <c r="VNC54" s="140"/>
      <c r="VND54" s="140"/>
      <c r="VNE54" s="140"/>
      <c r="VNF54" s="140"/>
      <c r="VNG54" s="140"/>
      <c r="VNH54" s="140"/>
      <c r="VNI54" s="140"/>
      <c r="VNJ54" s="140"/>
      <c r="VNK54" s="140"/>
      <c r="VNL54" s="140"/>
      <c r="VNM54" s="140"/>
      <c r="VNN54" s="140"/>
      <c r="VNO54" s="140"/>
      <c r="VNP54" s="140"/>
      <c r="VNQ54" s="140"/>
      <c r="VNR54" s="140"/>
      <c r="VNS54" s="140"/>
      <c r="VNT54" s="140"/>
      <c r="VNU54" s="140"/>
      <c r="VNV54" s="140"/>
      <c r="VNW54" s="140"/>
      <c r="VNX54" s="140"/>
      <c r="VNY54" s="140"/>
      <c r="VNZ54" s="140"/>
      <c r="VOA54" s="140"/>
      <c r="VOB54" s="140"/>
      <c r="VOC54" s="140"/>
      <c r="VOD54" s="140"/>
      <c r="VOE54" s="140"/>
      <c r="VOF54" s="140"/>
      <c r="VOG54" s="140"/>
      <c r="VOH54" s="140"/>
      <c r="VOI54" s="140"/>
      <c r="VOJ54" s="140"/>
      <c r="VOK54" s="140"/>
      <c r="VOL54" s="140"/>
      <c r="VOM54" s="140"/>
      <c r="VON54" s="140"/>
      <c r="VOO54" s="140"/>
      <c r="VOP54" s="140"/>
      <c r="VOQ54" s="140"/>
      <c r="VOR54" s="140"/>
      <c r="VOS54" s="140"/>
      <c r="VOT54" s="140"/>
      <c r="VOU54" s="140"/>
      <c r="VOV54" s="140"/>
      <c r="VOW54" s="140"/>
      <c r="VOX54" s="140"/>
      <c r="VOY54" s="140"/>
      <c r="VOZ54" s="140"/>
      <c r="VPA54" s="140"/>
      <c r="VPB54" s="140"/>
      <c r="VPC54" s="140"/>
      <c r="VPD54" s="140"/>
      <c r="VPE54" s="140"/>
      <c r="VPF54" s="140"/>
      <c r="VPG54" s="140"/>
      <c r="VPH54" s="140"/>
      <c r="VPI54" s="140"/>
      <c r="VPJ54" s="140"/>
      <c r="VPK54" s="140"/>
      <c r="VPL54" s="140"/>
      <c r="VPM54" s="140"/>
      <c r="VPN54" s="140"/>
      <c r="VPO54" s="140"/>
      <c r="VPP54" s="140"/>
      <c r="VPQ54" s="140"/>
      <c r="VPR54" s="140"/>
      <c r="VPS54" s="140"/>
      <c r="VPT54" s="140"/>
      <c r="VPU54" s="140"/>
      <c r="VPV54" s="140"/>
      <c r="VPW54" s="140"/>
      <c r="VPX54" s="140"/>
      <c r="VPY54" s="140"/>
      <c r="VPZ54" s="140"/>
      <c r="VQA54" s="140"/>
      <c r="VQB54" s="140"/>
      <c r="VQC54" s="140"/>
      <c r="VQD54" s="140"/>
      <c r="VQE54" s="140"/>
      <c r="VQF54" s="140"/>
      <c r="VQG54" s="140"/>
      <c r="VQH54" s="140"/>
      <c r="VQI54" s="140"/>
      <c r="VQJ54" s="140"/>
      <c r="VQK54" s="140"/>
      <c r="VQL54" s="140"/>
      <c r="VQM54" s="140"/>
      <c r="VQN54" s="140"/>
      <c r="VQO54" s="140"/>
      <c r="VQP54" s="140"/>
      <c r="VQQ54" s="140"/>
      <c r="VQR54" s="140"/>
      <c r="VQS54" s="140"/>
      <c r="VQT54" s="140"/>
      <c r="VQU54" s="140"/>
      <c r="VQV54" s="140"/>
      <c r="VQW54" s="140"/>
      <c r="VQX54" s="140"/>
      <c r="VQY54" s="140"/>
      <c r="VQZ54" s="140"/>
      <c r="VRA54" s="140"/>
      <c r="VRB54" s="140"/>
      <c r="VRC54" s="140"/>
      <c r="VRD54" s="140"/>
      <c r="VRE54" s="140"/>
      <c r="VRF54" s="140"/>
      <c r="VRG54" s="140"/>
      <c r="VRH54" s="140"/>
      <c r="VRI54" s="140"/>
      <c r="VRJ54" s="140"/>
      <c r="VRK54" s="140"/>
      <c r="VRL54" s="140"/>
      <c r="VRM54" s="140"/>
      <c r="VRN54" s="140"/>
      <c r="VRO54" s="140"/>
      <c r="VRP54" s="140"/>
      <c r="VRQ54" s="140"/>
      <c r="VRR54" s="140"/>
      <c r="VRS54" s="140"/>
      <c r="VRT54" s="140"/>
      <c r="VRU54" s="140"/>
      <c r="VRV54" s="140"/>
      <c r="VRW54" s="140"/>
      <c r="VRX54" s="140"/>
      <c r="VRY54" s="140"/>
      <c r="VRZ54" s="140"/>
      <c r="VSA54" s="140"/>
      <c r="VSB54" s="140"/>
      <c r="VSC54" s="140"/>
      <c r="VSD54" s="140"/>
      <c r="VSE54" s="140"/>
      <c r="VSF54" s="140"/>
      <c r="VSG54" s="140"/>
      <c r="VSH54" s="140"/>
      <c r="VSI54" s="140"/>
      <c r="VSJ54" s="140"/>
      <c r="VSK54" s="140"/>
      <c r="VSL54" s="140"/>
      <c r="VSM54" s="140"/>
      <c r="VSN54" s="140"/>
      <c r="VSO54" s="140"/>
      <c r="VSP54" s="140"/>
      <c r="VSQ54" s="140"/>
      <c r="VSR54" s="140"/>
      <c r="VSS54" s="140"/>
      <c r="VST54" s="140"/>
      <c r="VSU54" s="140"/>
      <c r="VSV54" s="140"/>
      <c r="VSW54" s="140"/>
      <c r="VSX54" s="140"/>
      <c r="VSY54" s="140"/>
      <c r="VSZ54" s="140"/>
      <c r="VTA54" s="140"/>
      <c r="VTB54" s="140"/>
      <c r="VTC54" s="140"/>
      <c r="VTD54" s="140"/>
      <c r="VTE54" s="140"/>
      <c r="VTF54" s="140"/>
      <c r="VTG54" s="140"/>
      <c r="VTH54" s="140"/>
      <c r="VTI54" s="140"/>
      <c r="VTJ54" s="140"/>
      <c r="VTK54" s="140"/>
      <c r="VTL54" s="140"/>
      <c r="VTM54" s="140"/>
      <c r="VTN54" s="140"/>
      <c r="VTO54" s="140"/>
      <c r="VTP54" s="140"/>
      <c r="VTQ54" s="140"/>
      <c r="VTR54" s="140"/>
      <c r="VTS54" s="140"/>
      <c r="VTT54" s="140"/>
      <c r="VTU54" s="140"/>
      <c r="VTV54" s="140"/>
      <c r="VTW54" s="140"/>
      <c r="VTX54" s="140"/>
      <c r="VTY54" s="140"/>
      <c r="VTZ54" s="140"/>
      <c r="VUA54" s="140"/>
      <c r="VUB54" s="140"/>
      <c r="VUC54" s="140"/>
      <c r="VUD54" s="140"/>
      <c r="VUE54" s="140"/>
      <c r="VUF54" s="140"/>
      <c r="VUG54" s="140"/>
      <c r="VUH54" s="140"/>
      <c r="VUI54" s="140"/>
      <c r="VUJ54" s="140"/>
      <c r="VUK54" s="140"/>
      <c r="VUL54" s="140"/>
      <c r="VUM54" s="140"/>
      <c r="VUN54" s="140"/>
      <c r="VUO54" s="140"/>
      <c r="VUP54" s="140"/>
      <c r="VUQ54" s="140"/>
      <c r="VUR54" s="140"/>
      <c r="VUS54" s="140"/>
      <c r="VUT54" s="140"/>
      <c r="VUU54" s="140"/>
      <c r="VUV54" s="140"/>
      <c r="VUW54" s="140"/>
      <c r="VUX54" s="140"/>
      <c r="VUY54" s="140"/>
      <c r="VUZ54" s="140"/>
      <c r="VVA54" s="140"/>
      <c r="VVB54" s="140"/>
      <c r="VVC54" s="140"/>
      <c r="VVD54" s="140"/>
      <c r="VVE54" s="140"/>
      <c r="VVF54" s="140"/>
      <c r="VVG54" s="140"/>
      <c r="VVH54" s="140"/>
      <c r="VVI54" s="140"/>
      <c r="VVJ54" s="140"/>
      <c r="VVK54" s="140"/>
      <c r="VVL54" s="140"/>
      <c r="VVM54" s="140"/>
      <c r="VVN54" s="140"/>
      <c r="VVO54" s="140"/>
      <c r="VVP54" s="140"/>
      <c r="VVQ54" s="140"/>
      <c r="VVR54" s="140"/>
      <c r="VVS54" s="140"/>
      <c r="VVT54" s="140"/>
      <c r="VVU54" s="140"/>
      <c r="VVV54" s="140"/>
      <c r="VVW54" s="140"/>
      <c r="VVX54" s="140"/>
      <c r="VVY54" s="140"/>
      <c r="VVZ54" s="140"/>
      <c r="VWA54" s="140"/>
      <c r="VWB54" s="140"/>
      <c r="VWC54" s="140"/>
      <c r="VWD54" s="140"/>
      <c r="VWE54" s="140"/>
      <c r="VWF54" s="140"/>
      <c r="VWG54" s="140"/>
      <c r="VWH54" s="140"/>
      <c r="VWI54" s="140"/>
      <c r="VWJ54" s="140"/>
      <c r="VWK54" s="140"/>
      <c r="VWL54" s="140"/>
      <c r="VWM54" s="140"/>
      <c r="VWN54" s="140"/>
      <c r="VWO54" s="140"/>
      <c r="VWP54" s="140"/>
      <c r="VWQ54" s="140"/>
      <c r="VWR54" s="140"/>
      <c r="VWS54" s="140"/>
      <c r="VWT54" s="140"/>
      <c r="VWU54" s="140"/>
      <c r="VWV54" s="140"/>
      <c r="VWW54" s="140"/>
      <c r="VWX54" s="140"/>
      <c r="VWY54" s="140"/>
      <c r="VWZ54" s="140"/>
      <c r="VXA54" s="140"/>
      <c r="VXB54" s="140"/>
      <c r="VXC54" s="140"/>
      <c r="VXD54" s="140"/>
      <c r="VXE54" s="140"/>
      <c r="VXF54" s="140"/>
      <c r="VXG54" s="140"/>
      <c r="VXH54" s="140"/>
      <c r="VXI54" s="140"/>
      <c r="VXJ54" s="140"/>
      <c r="VXK54" s="140"/>
      <c r="VXL54" s="140"/>
      <c r="VXM54" s="140"/>
      <c r="VXN54" s="140"/>
      <c r="VXO54" s="140"/>
      <c r="VXP54" s="140"/>
      <c r="VXQ54" s="140"/>
      <c r="VXR54" s="140"/>
      <c r="VXS54" s="140"/>
      <c r="VXT54" s="140"/>
      <c r="VXU54" s="140"/>
      <c r="VXV54" s="140"/>
      <c r="VXW54" s="140"/>
      <c r="VXX54" s="140"/>
      <c r="VXY54" s="140"/>
      <c r="VXZ54" s="140"/>
      <c r="VYA54" s="140"/>
      <c r="VYB54" s="140"/>
      <c r="VYC54" s="140"/>
      <c r="VYD54" s="140"/>
      <c r="VYE54" s="140"/>
      <c r="VYF54" s="140"/>
      <c r="VYG54" s="140"/>
      <c r="VYH54" s="140"/>
      <c r="VYI54" s="140"/>
      <c r="VYJ54" s="140"/>
      <c r="VYK54" s="140"/>
      <c r="VYL54" s="140"/>
      <c r="VYM54" s="140"/>
      <c r="VYN54" s="140"/>
      <c r="VYO54" s="140"/>
      <c r="VYP54" s="140"/>
      <c r="VYQ54" s="140"/>
      <c r="VYR54" s="140"/>
      <c r="VYS54" s="140"/>
      <c r="VYT54" s="140"/>
      <c r="VYU54" s="140"/>
      <c r="VYV54" s="140"/>
      <c r="VYW54" s="140"/>
      <c r="VYX54" s="140"/>
      <c r="VYY54" s="140"/>
      <c r="VYZ54" s="140"/>
      <c r="VZA54" s="140"/>
      <c r="VZB54" s="140"/>
      <c r="VZC54" s="140"/>
      <c r="VZD54" s="140"/>
      <c r="VZE54" s="140"/>
      <c r="VZF54" s="140"/>
      <c r="VZG54" s="140"/>
      <c r="VZH54" s="140"/>
      <c r="VZI54" s="140"/>
      <c r="VZJ54" s="140"/>
      <c r="VZK54" s="140"/>
      <c r="VZL54" s="140"/>
      <c r="VZM54" s="140"/>
      <c r="VZN54" s="140"/>
      <c r="VZO54" s="140"/>
      <c r="VZP54" s="140"/>
      <c r="VZQ54" s="140"/>
      <c r="VZR54" s="140"/>
      <c r="VZS54" s="140"/>
      <c r="VZT54" s="140"/>
      <c r="VZU54" s="140"/>
      <c r="VZV54" s="140"/>
      <c r="VZW54" s="140"/>
      <c r="VZX54" s="140"/>
      <c r="VZY54" s="140"/>
      <c r="VZZ54" s="140"/>
      <c r="WAA54" s="140"/>
      <c r="WAB54" s="140"/>
      <c r="WAC54" s="140"/>
      <c r="WAD54" s="140"/>
      <c r="WAE54" s="140"/>
      <c r="WAF54" s="140"/>
      <c r="WAG54" s="140"/>
      <c r="WAH54" s="140"/>
      <c r="WAI54" s="140"/>
      <c r="WAJ54" s="140"/>
      <c r="WAK54" s="140"/>
      <c r="WAL54" s="140"/>
      <c r="WAM54" s="140"/>
      <c r="WAN54" s="140"/>
      <c r="WAO54" s="140"/>
      <c r="WAP54" s="140"/>
      <c r="WAQ54" s="140"/>
      <c r="WAR54" s="140"/>
      <c r="WAS54" s="140"/>
      <c r="WAT54" s="140"/>
      <c r="WAU54" s="140"/>
      <c r="WAV54" s="140"/>
      <c r="WAW54" s="140"/>
      <c r="WAX54" s="140"/>
      <c r="WAY54" s="140"/>
      <c r="WAZ54" s="140"/>
      <c r="WBA54" s="140"/>
      <c r="WBB54" s="140"/>
      <c r="WBC54" s="140"/>
      <c r="WBD54" s="140"/>
      <c r="WBE54" s="140"/>
      <c r="WBF54" s="140"/>
      <c r="WBG54" s="140"/>
      <c r="WBH54" s="140"/>
      <c r="WBI54" s="140"/>
      <c r="WBJ54" s="140"/>
      <c r="WBK54" s="140"/>
      <c r="WBL54" s="140"/>
      <c r="WBM54" s="140"/>
      <c r="WBN54" s="140"/>
      <c r="WBO54" s="140"/>
      <c r="WBP54" s="140"/>
      <c r="WBQ54" s="140"/>
      <c r="WBR54" s="140"/>
      <c r="WBS54" s="140"/>
      <c r="WBT54" s="140"/>
      <c r="WBU54" s="140"/>
      <c r="WBV54" s="140"/>
      <c r="WBW54" s="140"/>
      <c r="WBX54" s="140"/>
      <c r="WBY54" s="140"/>
      <c r="WBZ54" s="140"/>
      <c r="WCA54" s="140"/>
      <c r="WCB54" s="140"/>
      <c r="WCC54" s="140"/>
      <c r="WCD54" s="140"/>
      <c r="WCE54" s="140"/>
      <c r="WCF54" s="140"/>
      <c r="WCG54" s="140"/>
      <c r="WCH54" s="140"/>
      <c r="WCI54" s="140"/>
      <c r="WCJ54" s="140"/>
      <c r="WCK54" s="140"/>
      <c r="WCL54" s="140"/>
      <c r="WCM54" s="140"/>
      <c r="WCN54" s="140"/>
      <c r="WCO54" s="140"/>
      <c r="WCP54" s="140"/>
      <c r="WCQ54" s="140"/>
      <c r="WCR54" s="140"/>
      <c r="WCS54" s="140"/>
      <c r="WCT54" s="140"/>
      <c r="WCU54" s="140"/>
      <c r="WCV54" s="140"/>
      <c r="WCW54" s="140"/>
      <c r="WCX54" s="140"/>
      <c r="WCY54" s="140"/>
      <c r="WCZ54" s="140"/>
      <c r="WDA54" s="140"/>
      <c r="WDB54" s="140"/>
      <c r="WDC54" s="140"/>
      <c r="WDD54" s="140"/>
      <c r="WDE54" s="140"/>
      <c r="WDF54" s="140"/>
      <c r="WDG54" s="140"/>
      <c r="WDH54" s="140"/>
      <c r="WDI54" s="140"/>
      <c r="WDJ54" s="140"/>
      <c r="WDK54" s="140"/>
      <c r="WDL54" s="140"/>
      <c r="WDM54" s="140"/>
      <c r="WDN54" s="140"/>
      <c r="WDO54" s="140"/>
      <c r="WDP54" s="140"/>
      <c r="WDQ54" s="140"/>
      <c r="WDR54" s="140"/>
      <c r="WDS54" s="140"/>
      <c r="WDT54" s="140"/>
      <c r="WDU54" s="140"/>
      <c r="WDV54" s="140"/>
      <c r="WDW54" s="140"/>
      <c r="WDX54" s="140"/>
      <c r="WDY54" s="140"/>
      <c r="WDZ54" s="140"/>
      <c r="WEA54" s="140"/>
      <c r="WEB54" s="140"/>
      <c r="WEC54" s="140"/>
      <c r="WED54" s="140"/>
      <c r="WEE54" s="140"/>
      <c r="WEF54" s="140"/>
      <c r="WEG54" s="140"/>
      <c r="WEH54" s="140"/>
      <c r="WEI54" s="140"/>
      <c r="WEJ54" s="140"/>
      <c r="WEK54" s="140"/>
      <c r="WEL54" s="140"/>
      <c r="WEM54" s="140"/>
      <c r="WEN54" s="140"/>
      <c r="WEO54" s="140"/>
      <c r="WEP54" s="140"/>
      <c r="WEQ54" s="140"/>
      <c r="WER54" s="140"/>
      <c r="WES54" s="140"/>
      <c r="WET54" s="140"/>
      <c r="WEU54" s="140"/>
      <c r="WEV54" s="140"/>
      <c r="WEW54" s="140"/>
      <c r="WEX54" s="140"/>
      <c r="WEY54" s="140"/>
      <c r="WEZ54" s="140"/>
      <c r="WFA54" s="140"/>
      <c r="WFB54" s="140"/>
      <c r="WFC54" s="140"/>
      <c r="WFD54" s="140"/>
      <c r="WFE54" s="140"/>
      <c r="WFF54" s="140"/>
      <c r="WFG54" s="140"/>
      <c r="WFH54" s="140"/>
      <c r="WFI54" s="140"/>
      <c r="WFJ54" s="140"/>
      <c r="WFK54" s="140"/>
      <c r="WFL54" s="140"/>
      <c r="WFM54" s="140"/>
      <c r="WFN54" s="140"/>
      <c r="WFO54" s="140"/>
      <c r="WFP54" s="140"/>
      <c r="WFQ54" s="140"/>
      <c r="WFR54" s="140"/>
      <c r="WFS54" s="140"/>
      <c r="WFT54" s="140"/>
      <c r="WFU54" s="140"/>
      <c r="WFV54" s="140"/>
      <c r="WFW54" s="140"/>
      <c r="WFX54" s="140"/>
      <c r="WFY54" s="140"/>
      <c r="WFZ54" s="140"/>
      <c r="WGA54" s="140"/>
      <c r="WGB54" s="140"/>
      <c r="WGC54" s="140"/>
      <c r="WGD54" s="140"/>
      <c r="WGE54" s="140"/>
      <c r="WGF54" s="140"/>
      <c r="WGG54" s="140"/>
      <c r="WGH54" s="140"/>
      <c r="WGI54" s="140"/>
      <c r="WGJ54" s="140"/>
      <c r="WGK54" s="140"/>
      <c r="WGL54" s="140"/>
      <c r="WGM54" s="140"/>
      <c r="WGN54" s="140"/>
      <c r="WGO54" s="140"/>
      <c r="WGP54" s="140"/>
      <c r="WGQ54" s="140"/>
      <c r="WGR54" s="140"/>
      <c r="WGS54" s="140"/>
      <c r="WGT54" s="140"/>
      <c r="WGU54" s="140"/>
      <c r="WGV54" s="140"/>
      <c r="WGW54" s="140"/>
      <c r="WGX54" s="140"/>
      <c r="WGY54" s="140"/>
      <c r="WGZ54" s="140"/>
      <c r="WHA54" s="140"/>
      <c r="WHB54" s="140"/>
      <c r="WHC54" s="140"/>
      <c r="WHD54" s="140"/>
      <c r="WHE54" s="140"/>
      <c r="WHF54" s="140"/>
      <c r="WHG54" s="140"/>
      <c r="WHH54" s="140"/>
      <c r="WHI54" s="140"/>
      <c r="WHJ54" s="140"/>
      <c r="WHK54" s="140"/>
      <c r="WHL54" s="140"/>
      <c r="WHM54" s="140"/>
      <c r="WHN54" s="140"/>
      <c r="WHO54" s="140"/>
      <c r="WHP54" s="140"/>
      <c r="WHQ54" s="140"/>
      <c r="WHR54" s="140"/>
      <c r="WHS54" s="140"/>
      <c r="WHT54" s="140"/>
      <c r="WHU54" s="140"/>
      <c r="WHV54" s="140"/>
      <c r="WHW54" s="140"/>
      <c r="WHX54" s="140"/>
      <c r="WHY54" s="140"/>
      <c r="WHZ54" s="140"/>
      <c r="WIA54" s="140"/>
      <c r="WIB54" s="140"/>
      <c r="WIC54" s="140"/>
      <c r="WID54" s="140"/>
      <c r="WIE54" s="140"/>
      <c r="WIF54" s="140"/>
      <c r="WIG54" s="140"/>
      <c r="WIH54" s="140"/>
      <c r="WII54" s="140"/>
      <c r="WIJ54" s="140"/>
      <c r="WIK54" s="140"/>
      <c r="WIL54" s="140"/>
      <c r="WIM54" s="140"/>
      <c r="WIN54" s="140"/>
      <c r="WIO54" s="140"/>
      <c r="WIP54" s="140"/>
      <c r="WIQ54" s="140"/>
      <c r="WIR54" s="140"/>
      <c r="WIS54" s="140"/>
      <c r="WIT54" s="140"/>
      <c r="WIU54" s="140"/>
      <c r="WIV54" s="140"/>
      <c r="WIW54" s="140"/>
      <c r="WIX54" s="140"/>
      <c r="WIY54" s="140"/>
      <c r="WIZ54" s="140"/>
      <c r="WJA54" s="140"/>
      <c r="WJB54" s="140"/>
      <c r="WJC54" s="140"/>
      <c r="WJD54" s="140"/>
      <c r="WJE54" s="140"/>
      <c r="WJF54" s="140"/>
      <c r="WJG54" s="140"/>
      <c r="WJH54" s="140"/>
      <c r="WJI54" s="140"/>
      <c r="WJJ54" s="140"/>
      <c r="WJK54" s="140"/>
      <c r="WJL54" s="140"/>
      <c r="WJM54" s="140"/>
      <c r="WJN54" s="140"/>
      <c r="WJO54" s="140"/>
      <c r="WJP54" s="140"/>
      <c r="WJQ54" s="140"/>
      <c r="WJR54" s="140"/>
      <c r="WJS54" s="140"/>
      <c r="WJT54" s="140"/>
      <c r="WJU54" s="140"/>
      <c r="WJV54" s="140"/>
      <c r="WJW54" s="140"/>
      <c r="WJX54" s="140"/>
      <c r="WJY54" s="140"/>
      <c r="WJZ54" s="140"/>
      <c r="WKA54" s="140"/>
      <c r="WKB54" s="140"/>
      <c r="WKC54" s="140"/>
      <c r="WKD54" s="140"/>
      <c r="WKE54" s="140"/>
      <c r="WKF54" s="140"/>
      <c r="WKG54" s="140"/>
      <c r="WKH54" s="140"/>
      <c r="WKI54" s="140"/>
      <c r="WKJ54" s="140"/>
      <c r="WKK54" s="140"/>
      <c r="WKL54" s="140"/>
      <c r="WKM54" s="140"/>
      <c r="WKN54" s="140"/>
      <c r="WKO54" s="140"/>
      <c r="WKP54" s="140"/>
      <c r="WKQ54" s="140"/>
      <c r="WKR54" s="140"/>
      <c r="WKS54" s="140"/>
      <c r="WKT54" s="140"/>
      <c r="WKU54" s="140"/>
      <c r="WKV54" s="140"/>
      <c r="WKW54" s="140"/>
      <c r="WKX54" s="140"/>
      <c r="WKY54" s="140"/>
      <c r="WKZ54" s="140"/>
      <c r="WLA54" s="140"/>
      <c r="WLB54" s="140"/>
      <c r="WLC54" s="140"/>
      <c r="WLD54" s="140"/>
      <c r="WLE54" s="140"/>
      <c r="WLF54" s="140"/>
      <c r="WLG54" s="140"/>
      <c r="WLH54" s="140"/>
      <c r="WLI54" s="140"/>
      <c r="WLJ54" s="140"/>
      <c r="WLK54" s="140"/>
      <c r="WLL54" s="140"/>
      <c r="WLM54" s="140"/>
      <c r="WLN54" s="140"/>
      <c r="WLO54" s="140"/>
      <c r="WLP54" s="140"/>
      <c r="WLQ54" s="140"/>
      <c r="WLR54" s="140"/>
      <c r="WLS54" s="140"/>
      <c r="WLT54" s="140"/>
      <c r="WLU54" s="140"/>
      <c r="WLV54" s="140"/>
      <c r="WLW54" s="140"/>
      <c r="WLX54" s="140"/>
      <c r="WLY54" s="140"/>
      <c r="WLZ54" s="140"/>
      <c r="WMA54" s="140"/>
      <c r="WMB54" s="140"/>
      <c r="WMC54" s="140"/>
      <c r="WMD54" s="140"/>
      <c r="WME54" s="140"/>
      <c r="WMF54" s="140"/>
      <c r="WMG54" s="140"/>
      <c r="WMH54" s="140"/>
      <c r="WMI54" s="140"/>
      <c r="WMJ54" s="140"/>
      <c r="WMK54" s="140"/>
      <c r="WML54" s="140"/>
      <c r="WMM54" s="140"/>
      <c r="WMN54" s="140"/>
      <c r="WMO54" s="140"/>
      <c r="WMP54" s="140"/>
      <c r="WMQ54" s="140"/>
      <c r="WMR54" s="140"/>
      <c r="WMS54" s="140"/>
      <c r="WMT54" s="140"/>
      <c r="WMU54" s="140"/>
      <c r="WMV54" s="140"/>
      <c r="WMW54" s="140"/>
      <c r="WMX54" s="140"/>
      <c r="WMY54" s="140"/>
      <c r="WMZ54" s="140"/>
      <c r="WNA54" s="140"/>
      <c r="WNB54" s="140"/>
      <c r="WNC54" s="140"/>
      <c r="WND54" s="140"/>
      <c r="WNE54" s="140"/>
      <c r="WNF54" s="140"/>
      <c r="WNG54" s="140"/>
      <c r="WNH54" s="140"/>
      <c r="WNI54" s="140"/>
      <c r="WNJ54" s="140"/>
      <c r="WNK54" s="140"/>
      <c r="WNL54" s="140"/>
      <c r="WNM54" s="140"/>
      <c r="WNN54" s="140"/>
      <c r="WNO54" s="140"/>
      <c r="WNP54" s="140"/>
      <c r="WNQ54" s="140"/>
      <c r="WNR54" s="140"/>
      <c r="WNS54" s="140"/>
      <c r="WNT54" s="140"/>
      <c r="WNU54" s="140"/>
      <c r="WNV54" s="140"/>
      <c r="WNW54" s="140"/>
      <c r="WNX54" s="140"/>
      <c r="WNY54" s="140"/>
      <c r="WNZ54" s="140"/>
      <c r="WOA54" s="140"/>
      <c r="WOB54" s="140"/>
      <c r="WOC54" s="140"/>
      <c r="WOD54" s="140"/>
      <c r="WOE54" s="140"/>
      <c r="WOF54" s="140"/>
      <c r="WOG54" s="140"/>
      <c r="WOH54" s="140"/>
      <c r="WOI54" s="140"/>
      <c r="WOJ54" s="140"/>
      <c r="WOK54" s="140"/>
      <c r="WOL54" s="140"/>
      <c r="WOM54" s="140"/>
      <c r="WON54" s="140"/>
      <c r="WOO54" s="140"/>
      <c r="WOP54" s="140"/>
      <c r="WOQ54" s="140"/>
      <c r="WOR54" s="140"/>
      <c r="WOS54" s="140"/>
      <c r="WOT54" s="140"/>
      <c r="WOU54" s="140"/>
      <c r="WOV54" s="140"/>
      <c r="WOW54" s="140"/>
      <c r="WOX54" s="140"/>
      <c r="WOY54" s="140"/>
      <c r="WOZ54" s="140"/>
      <c r="WPA54" s="140"/>
      <c r="WPB54" s="140"/>
      <c r="WPC54" s="140"/>
      <c r="WPD54" s="140"/>
      <c r="WPE54" s="140"/>
      <c r="WPF54" s="140"/>
      <c r="WPG54" s="140"/>
      <c r="WPH54" s="140"/>
      <c r="WPI54" s="140"/>
      <c r="WPJ54" s="140"/>
      <c r="WPK54" s="140"/>
      <c r="WPL54" s="140"/>
      <c r="WPM54" s="140"/>
      <c r="WPN54" s="140"/>
      <c r="WPO54" s="140"/>
      <c r="WPP54" s="140"/>
      <c r="WPQ54" s="140"/>
      <c r="WPR54" s="140"/>
      <c r="WPS54" s="140"/>
      <c r="WPT54" s="140"/>
      <c r="WPU54" s="140"/>
      <c r="WPV54" s="140"/>
      <c r="WPW54" s="140"/>
      <c r="WPX54" s="140"/>
      <c r="WPY54" s="140"/>
      <c r="WPZ54" s="140"/>
      <c r="WQA54" s="140"/>
      <c r="WQB54" s="140"/>
      <c r="WQC54" s="140"/>
      <c r="WQD54" s="140"/>
      <c r="WQE54" s="140"/>
      <c r="WQF54" s="140"/>
      <c r="WQG54" s="140"/>
      <c r="WQH54" s="140"/>
      <c r="WQI54" s="140"/>
      <c r="WQJ54" s="140"/>
      <c r="WQK54" s="140"/>
      <c r="WQL54" s="140"/>
      <c r="WQM54" s="140"/>
      <c r="WQN54" s="140"/>
      <c r="WQO54" s="140"/>
      <c r="WQP54" s="140"/>
      <c r="WQQ54" s="140"/>
      <c r="WQR54" s="140"/>
      <c r="WQS54" s="140"/>
      <c r="WQT54" s="140"/>
      <c r="WQU54" s="140"/>
      <c r="WQV54" s="140"/>
      <c r="WQW54" s="140"/>
      <c r="WQX54" s="140"/>
      <c r="WQY54" s="140"/>
      <c r="WQZ54" s="140"/>
      <c r="WRA54" s="140"/>
      <c r="WRB54" s="140"/>
      <c r="WRC54" s="140"/>
      <c r="WRD54" s="140"/>
      <c r="WRE54" s="140"/>
      <c r="WRF54" s="140"/>
      <c r="WRG54" s="140"/>
      <c r="WRH54" s="140"/>
      <c r="WRI54" s="140"/>
      <c r="WRJ54" s="140"/>
      <c r="WRK54" s="140"/>
      <c r="WRL54" s="140"/>
      <c r="WRM54" s="140"/>
      <c r="WRN54" s="140"/>
      <c r="WRO54" s="140"/>
      <c r="WRP54" s="140"/>
      <c r="WRQ54" s="140"/>
      <c r="WRR54" s="140"/>
      <c r="WRS54" s="140"/>
      <c r="WRT54" s="140"/>
      <c r="WRU54" s="140"/>
      <c r="WRV54" s="140"/>
      <c r="WRW54" s="140"/>
      <c r="WRX54" s="140"/>
      <c r="WRY54" s="140"/>
      <c r="WRZ54" s="140"/>
      <c r="WSA54" s="140"/>
      <c r="WSB54" s="140"/>
      <c r="WSC54" s="140"/>
      <c r="WSD54" s="140"/>
      <c r="WSE54" s="140"/>
      <c r="WSF54" s="140"/>
      <c r="WSG54" s="140"/>
      <c r="WSH54" s="140"/>
      <c r="WSI54" s="140"/>
      <c r="WSJ54" s="140"/>
      <c r="WSK54" s="140"/>
      <c r="WSL54" s="140"/>
      <c r="WSM54" s="140"/>
      <c r="WSN54" s="140"/>
      <c r="WSO54" s="140"/>
      <c r="WSP54" s="140"/>
      <c r="WSQ54" s="140"/>
      <c r="WSR54" s="140"/>
      <c r="WSS54" s="140"/>
      <c r="WST54" s="140"/>
      <c r="WSU54" s="140"/>
      <c r="WSV54" s="140"/>
      <c r="WSW54" s="140"/>
      <c r="WSX54" s="140"/>
      <c r="WSY54" s="140"/>
      <c r="WSZ54" s="140"/>
      <c r="WTA54" s="140"/>
      <c r="WTB54" s="140"/>
      <c r="WTC54" s="140"/>
      <c r="WTD54" s="140"/>
      <c r="WTE54" s="140"/>
      <c r="WTF54" s="140"/>
      <c r="WTG54" s="140"/>
      <c r="WTH54" s="140"/>
      <c r="WTI54" s="140"/>
      <c r="WTJ54" s="140"/>
      <c r="WTK54" s="140"/>
      <c r="WTL54" s="140"/>
      <c r="WTM54" s="140"/>
      <c r="WTN54" s="140"/>
      <c r="WTO54" s="140"/>
      <c r="WTP54" s="140"/>
      <c r="WTQ54" s="140"/>
      <c r="WTR54" s="140"/>
      <c r="WTS54" s="140"/>
      <c r="WTT54" s="140"/>
      <c r="WTU54" s="140"/>
      <c r="WTV54" s="140"/>
      <c r="WTW54" s="140"/>
      <c r="WTX54" s="140"/>
      <c r="WTY54" s="140"/>
      <c r="WTZ54" s="140"/>
      <c r="WUA54" s="140"/>
      <c r="WUB54" s="140"/>
      <c r="WUC54" s="140"/>
      <c r="WUD54" s="140"/>
      <c r="WUE54" s="140"/>
      <c r="WUF54" s="140"/>
      <c r="WUG54" s="140"/>
      <c r="WUH54" s="140"/>
      <c r="WUI54" s="140"/>
      <c r="WUJ54" s="140"/>
      <c r="WUK54" s="140"/>
      <c r="WUL54" s="140"/>
      <c r="WUM54" s="140"/>
      <c r="WUN54" s="140"/>
      <c r="WUO54" s="140"/>
      <c r="WUP54" s="140"/>
      <c r="WUQ54" s="140"/>
      <c r="WUR54" s="140"/>
      <c r="WUS54" s="140"/>
      <c r="WUT54" s="140"/>
      <c r="WUU54" s="140"/>
      <c r="WUV54" s="140"/>
      <c r="WUW54" s="140"/>
      <c r="WUX54" s="140"/>
      <c r="WUY54" s="140"/>
      <c r="WUZ54" s="140"/>
      <c r="WVA54" s="140"/>
      <c r="WVB54" s="140"/>
      <c r="WVC54" s="140"/>
      <c r="WVD54" s="140"/>
      <c r="WVE54" s="140"/>
      <c r="WVF54" s="140"/>
      <c r="WVG54" s="140"/>
      <c r="WVH54" s="140"/>
      <c r="WVI54" s="140"/>
      <c r="WVJ54" s="140"/>
      <c r="WVK54" s="140"/>
      <c r="WVL54" s="140"/>
      <c r="WVM54" s="140"/>
      <c r="WVN54" s="140"/>
      <c r="WVO54" s="140"/>
      <c r="WVP54" s="140"/>
      <c r="WVQ54" s="140"/>
      <c r="WVR54" s="140"/>
      <c r="WVS54" s="140"/>
      <c r="WVT54" s="140"/>
      <c r="WVU54" s="140"/>
      <c r="WVV54" s="140"/>
      <c r="WVW54" s="140"/>
      <c r="WVX54" s="140"/>
      <c r="WVY54" s="140"/>
      <c r="WVZ54" s="140"/>
      <c r="WWA54" s="140"/>
      <c r="WWB54" s="140"/>
      <c r="WWC54" s="140"/>
      <c r="WWD54" s="140"/>
      <c r="WWE54" s="140"/>
      <c r="WWF54" s="140"/>
      <c r="WWG54" s="140"/>
      <c r="WWH54" s="140"/>
      <c r="WWI54" s="140"/>
      <c r="WWJ54" s="140"/>
      <c r="WWK54" s="140"/>
      <c r="WWL54" s="140"/>
      <c r="WWM54" s="140"/>
      <c r="WWN54" s="140"/>
      <c r="WWO54" s="140"/>
      <c r="WWP54" s="140"/>
      <c r="WWQ54" s="140"/>
      <c r="WWR54" s="140"/>
      <c r="WWS54" s="140"/>
      <c r="WWT54" s="140"/>
      <c r="WWU54" s="140"/>
      <c r="WWV54" s="140"/>
      <c r="WWW54" s="140"/>
      <c r="WWX54" s="140"/>
      <c r="WWY54" s="140"/>
      <c r="WWZ54" s="140"/>
      <c r="WXA54" s="140"/>
      <c r="WXB54" s="140"/>
      <c r="WXC54" s="140"/>
      <c r="WXD54" s="140"/>
      <c r="WXE54" s="140"/>
      <c r="WXF54" s="140"/>
      <c r="WXG54" s="140"/>
      <c r="WXH54" s="140"/>
      <c r="WXI54" s="140"/>
      <c r="WXJ54" s="140"/>
      <c r="WXK54" s="140"/>
      <c r="WXL54" s="140"/>
      <c r="WXM54" s="140"/>
      <c r="WXN54" s="140"/>
      <c r="WXO54" s="140"/>
      <c r="WXP54" s="140"/>
      <c r="WXQ54" s="140"/>
      <c r="WXR54" s="140"/>
      <c r="WXS54" s="140"/>
      <c r="WXT54" s="140"/>
      <c r="WXU54" s="140"/>
      <c r="WXV54" s="140"/>
      <c r="WXW54" s="140"/>
      <c r="WXX54" s="140"/>
      <c r="WXY54" s="140"/>
      <c r="WXZ54" s="140"/>
      <c r="WYA54" s="140"/>
      <c r="WYB54" s="140"/>
      <c r="WYC54" s="140"/>
      <c r="WYD54" s="140"/>
      <c r="WYE54" s="140"/>
      <c r="WYF54" s="140"/>
      <c r="WYG54" s="140"/>
      <c r="WYH54" s="140"/>
      <c r="WYI54" s="140"/>
      <c r="WYJ54" s="140"/>
      <c r="WYK54" s="140"/>
      <c r="WYL54" s="140"/>
      <c r="WYM54" s="140"/>
      <c r="WYN54" s="140"/>
      <c r="WYO54" s="140"/>
      <c r="WYP54" s="140"/>
      <c r="WYQ54" s="140"/>
      <c r="WYR54" s="140"/>
      <c r="WYS54" s="140"/>
      <c r="WYT54" s="140"/>
      <c r="WYU54" s="140"/>
      <c r="WYV54" s="140"/>
      <c r="WYW54" s="140"/>
      <c r="WYX54" s="140"/>
      <c r="WYY54" s="140"/>
      <c r="WYZ54" s="140"/>
      <c r="WZA54" s="140"/>
      <c r="WZB54" s="140"/>
      <c r="WZC54" s="140"/>
      <c r="WZD54" s="140"/>
      <c r="WZE54" s="140"/>
      <c r="WZF54" s="140"/>
      <c r="WZG54" s="140"/>
      <c r="WZH54" s="140"/>
      <c r="WZI54" s="140"/>
      <c r="WZJ54" s="140"/>
      <c r="WZK54" s="140"/>
      <c r="WZL54" s="140"/>
      <c r="WZM54" s="140"/>
      <c r="WZN54" s="140"/>
      <c r="WZO54" s="140"/>
      <c r="WZP54" s="140"/>
      <c r="WZQ54" s="140"/>
      <c r="WZR54" s="140"/>
      <c r="WZS54" s="140"/>
      <c r="WZT54" s="140"/>
      <c r="WZU54" s="140"/>
      <c r="WZV54" s="140"/>
      <c r="WZW54" s="140"/>
      <c r="WZX54" s="140"/>
      <c r="WZY54" s="140"/>
      <c r="WZZ54" s="140"/>
      <c r="XAA54" s="140"/>
      <c r="XAB54" s="140"/>
      <c r="XAC54" s="140"/>
      <c r="XAD54" s="140"/>
      <c r="XAE54" s="140"/>
      <c r="XAF54" s="140"/>
      <c r="XAG54" s="140"/>
      <c r="XAH54" s="140"/>
      <c r="XAI54" s="140"/>
      <c r="XAJ54" s="140"/>
      <c r="XAK54" s="140"/>
      <c r="XAL54" s="140"/>
      <c r="XAM54" s="140"/>
      <c r="XAN54" s="140"/>
      <c r="XAO54" s="140"/>
      <c r="XAP54" s="140"/>
      <c r="XAQ54" s="140"/>
      <c r="XAR54" s="140"/>
      <c r="XAS54" s="140"/>
      <c r="XAT54" s="140"/>
      <c r="XAU54" s="140"/>
      <c r="XAV54" s="140"/>
      <c r="XAW54" s="140"/>
      <c r="XAX54" s="140"/>
      <c r="XAY54" s="140"/>
      <c r="XAZ54" s="140"/>
      <c r="XBA54" s="140"/>
      <c r="XBB54" s="140"/>
      <c r="XBC54" s="140"/>
      <c r="XBD54" s="140"/>
      <c r="XBE54" s="140"/>
      <c r="XBF54" s="140"/>
      <c r="XBG54" s="140"/>
      <c r="XBH54" s="140"/>
      <c r="XBI54" s="140"/>
      <c r="XBJ54" s="140"/>
      <c r="XBK54" s="140"/>
      <c r="XBL54" s="140"/>
      <c r="XBM54" s="140"/>
      <c r="XBN54" s="140"/>
      <c r="XBO54" s="140"/>
      <c r="XBP54" s="140"/>
      <c r="XBQ54" s="140"/>
      <c r="XBR54" s="140"/>
      <c r="XBS54" s="140"/>
      <c r="XBT54" s="140"/>
      <c r="XBU54" s="140"/>
      <c r="XBV54" s="140"/>
      <c r="XBW54" s="140"/>
      <c r="XBX54" s="140"/>
      <c r="XBY54" s="140"/>
      <c r="XBZ54" s="140"/>
      <c r="XCA54" s="140"/>
      <c r="XCB54" s="140"/>
      <c r="XCC54" s="140"/>
      <c r="XCD54" s="140"/>
      <c r="XCE54" s="140"/>
      <c r="XCF54" s="140"/>
      <c r="XCG54" s="140"/>
      <c r="XCH54" s="140"/>
      <c r="XCI54" s="140"/>
      <c r="XCJ54" s="140"/>
      <c r="XCK54" s="140"/>
      <c r="XCL54" s="140"/>
      <c r="XCM54" s="140"/>
      <c r="XCN54" s="140"/>
      <c r="XCO54" s="140"/>
      <c r="XCP54" s="140"/>
      <c r="XCQ54" s="140"/>
      <c r="XCR54" s="140"/>
      <c r="XCS54" s="140"/>
      <c r="XCT54" s="140"/>
      <c r="XCU54" s="140"/>
      <c r="XCV54" s="140"/>
      <c r="XCW54" s="140"/>
      <c r="XCX54" s="140"/>
      <c r="XCY54" s="140"/>
      <c r="XCZ54" s="140"/>
      <c r="XDA54" s="140"/>
      <c r="XDB54" s="140"/>
      <c r="XDC54" s="140"/>
      <c r="XDD54" s="140"/>
      <c r="XDE54" s="140"/>
      <c r="XDF54" s="140"/>
      <c r="XDG54" s="140"/>
      <c r="XDH54" s="140"/>
      <c r="XDI54" s="140"/>
      <c r="XDJ54" s="140"/>
      <c r="XDK54" s="140"/>
      <c r="XDL54" s="140"/>
      <c r="XDM54" s="140"/>
      <c r="XDN54" s="140"/>
      <c r="XDO54" s="140"/>
      <c r="XDP54" s="140"/>
      <c r="XDQ54" s="140"/>
      <c r="XDR54" s="140"/>
      <c r="XDS54" s="140"/>
      <c r="XDT54" s="140"/>
      <c r="XDU54" s="140"/>
      <c r="XDV54" s="140"/>
      <c r="XDW54" s="140"/>
      <c r="XDX54" s="140"/>
      <c r="XDY54" s="140"/>
      <c r="XDZ54" s="140"/>
      <c r="XEA54" s="140"/>
      <c r="XEB54" s="140"/>
      <c r="XEC54" s="140"/>
      <c r="XED54" s="140"/>
      <c r="XEE54" s="140"/>
      <c r="XEF54" s="140"/>
      <c r="XEG54" s="140"/>
      <c r="XEH54" s="140"/>
      <c r="XEI54" s="140"/>
      <c r="XEJ54" s="140"/>
      <c r="XEK54" s="140"/>
      <c r="XEL54" s="140"/>
      <c r="XEM54" s="140"/>
      <c r="XEN54" s="140"/>
      <c r="XEO54" s="140"/>
      <c r="XEP54" s="140"/>
      <c r="XEQ54" s="140"/>
      <c r="XER54" s="140"/>
      <c r="XES54" s="140"/>
      <c r="XET54" s="140"/>
      <c r="XEU54" s="140"/>
      <c r="XEV54" s="140"/>
      <c r="XEW54" s="140"/>
      <c r="XEX54" s="140"/>
      <c r="XEY54" s="140"/>
      <c r="XEZ54" s="140"/>
      <c r="XFA54" s="140"/>
      <c r="XFB54" s="140"/>
    </row>
    <row r="55" spans="1:16382" s="139" customFormat="1" hidden="1">
      <c r="A55" s="133"/>
      <c r="B55" s="133"/>
      <c r="C55" s="133"/>
      <c r="D55" s="133"/>
      <c r="E55" s="133"/>
      <c r="F55" s="133"/>
      <c r="G55" s="133"/>
      <c r="H55" s="133"/>
      <c r="I55" s="133"/>
      <c r="J55" s="133"/>
      <c r="K55" s="133"/>
      <c r="L55" s="133"/>
      <c r="M55" s="133"/>
      <c r="N55" s="133"/>
      <c r="O55" s="133"/>
      <c r="P55" s="133"/>
      <c r="Q55" s="133"/>
      <c r="R55" s="133"/>
      <c r="S55" s="133"/>
      <c r="T55" s="133"/>
      <c r="U55" s="317"/>
      <c r="V55" s="133"/>
      <c r="W55" s="133"/>
      <c r="X55" s="133"/>
      <c r="Y55" s="133"/>
      <c r="Z55" s="133"/>
      <c r="AA55" s="155"/>
    </row>
    <row r="56" spans="1:16382" s="139" customFormat="1" hidden="1">
      <c r="A56" s="133"/>
      <c r="B56" s="133"/>
      <c r="C56" s="133"/>
      <c r="D56" s="133"/>
      <c r="E56" s="133"/>
      <c r="F56" s="133"/>
      <c r="G56" s="133"/>
      <c r="H56" s="133"/>
      <c r="I56" s="133"/>
      <c r="J56" s="133"/>
      <c r="K56" s="133"/>
      <c r="L56" s="133"/>
      <c r="M56" s="133"/>
      <c r="N56" s="133"/>
      <c r="O56" s="133"/>
      <c r="P56" s="133"/>
      <c r="Q56" s="133"/>
      <c r="R56" s="133"/>
      <c r="S56" s="133"/>
      <c r="T56" s="133"/>
      <c r="U56" s="317"/>
      <c r="V56" s="133"/>
      <c r="W56" s="133"/>
      <c r="X56" s="133"/>
      <c r="Y56" s="133"/>
      <c r="Z56" s="133"/>
      <c r="AA56" s="155"/>
    </row>
    <row r="57" spans="1:16382" s="139" customFormat="1" hidden="1">
      <c r="A57" s="133"/>
      <c r="B57" s="133"/>
      <c r="C57" s="133"/>
      <c r="D57" s="133"/>
      <c r="E57" s="133"/>
      <c r="F57" s="133"/>
      <c r="G57" s="133"/>
      <c r="H57" s="133"/>
      <c r="I57" s="133"/>
      <c r="J57" s="133"/>
      <c r="K57" s="133"/>
      <c r="L57" s="133"/>
      <c r="M57" s="133"/>
      <c r="N57" s="133"/>
      <c r="O57" s="133"/>
      <c r="P57" s="133"/>
      <c r="Q57" s="133"/>
      <c r="R57" s="133"/>
      <c r="S57" s="133"/>
      <c r="T57" s="133"/>
      <c r="U57" s="317"/>
      <c r="V57" s="133"/>
      <c r="W57" s="133"/>
      <c r="X57" s="133"/>
      <c r="Y57" s="133"/>
      <c r="Z57" s="133"/>
      <c r="AA57" s="155"/>
    </row>
    <row r="58" spans="1:16382" s="139" customFormat="1" hidden="1">
      <c r="A58" s="133"/>
      <c r="B58" s="133"/>
      <c r="C58" s="133"/>
      <c r="D58" s="133"/>
      <c r="E58" s="133"/>
      <c r="F58" s="133"/>
      <c r="G58" s="133"/>
      <c r="H58" s="133"/>
      <c r="I58" s="133"/>
      <c r="J58" s="133"/>
      <c r="K58" s="133"/>
      <c r="L58" s="133"/>
      <c r="M58" s="133"/>
      <c r="N58" s="133"/>
      <c r="O58" s="133"/>
      <c r="P58" s="133"/>
      <c r="Q58" s="133"/>
      <c r="R58" s="133"/>
      <c r="S58" s="133"/>
      <c r="T58" s="133"/>
      <c r="U58" s="317"/>
      <c r="V58" s="133"/>
      <c r="W58" s="133"/>
      <c r="X58" s="133"/>
      <c r="Y58" s="133"/>
      <c r="Z58" s="133"/>
      <c r="AA58" s="155"/>
    </row>
    <row r="59" spans="1:16382" s="139" customFormat="1" hidden="1">
      <c r="A59" s="133"/>
      <c r="B59" s="133"/>
      <c r="C59" s="133"/>
      <c r="D59" s="133"/>
      <c r="E59" s="133"/>
      <c r="F59" s="133"/>
      <c r="G59" s="133"/>
      <c r="H59" s="133"/>
      <c r="I59" s="133"/>
      <c r="J59" s="133"/>
      <c r="K59" s="133"/>
      <c r="L59" s="133"/>
      <c r="M59" s="133"/>
      <c r="N59" s="133"/>
      <c r="O59" s="133"/>
      <c r="P59" s="133"/>
      <c r="Q59" s="133"/>
      <c r="R59" s="133"/>
      <c r="S59" s="133"/>
      <c r="T59" s="133"/>
      <c r="U59" s="317"/>
      <c r="V59" s="133"/>
      <c r="W59" s="133"/>
      <c r="X59" s="133"/>
      <c r="Y59" s="133"/>
      <c r="Z59" s="133"/>
      <c r="AA59" s="155"/>
    </row>
    <row r="60" spans="1:16382" s="139" customFormat="1" hidden="1">
      <c r="A60" s="133"/>
      <c r="B60" s="133"/>
      <c r="C60" s="133"/>
      <c r="D60" s="133"/>
      <c r="E60" s="133"/>
      <c r="F60" s="133"/>
      <c r="G60" s="133"/>
      <c r="H60" s="133"/>
      <c r="I60" s="133"/>
      <c r="J60" s="133"/>
      <c r="K60" s="133"/>
      <c r="L60" s="133"/>
      <c r="M60" s="133"/>
      <c r="N60" s="133"/>
      <c r="O60" s="133"/>
      <c r="P60" s="133"/>
      <c r="Q60" s="133"/>
      <c r="R60" s="133"/>
      <c r="S60" s="133"/>
      <c r="T60" s="133"/>
      <c r="U60" s="317"/>
      <c r="V60" s="133"/>
      <c r="W60" s="133"/>
      <c r="X60" s="133"/>
      <c r="Y60" s="133"/>
      <c r="Z60" s="133"/>
      <c r="AA60" s="155"/>
    </row>
    <row r="61" spans="1:16382" s="139" customFormat="1" hidden="1">
      <c r="A61" s="133"/>
      <c r="B61" s="133"/>
      <c r="C61" s="133"/>
      <c r="D61" s="133"/>
      <c r="E61" s="133"/>
      <c r="F61" s="133"/>
      <c r="G61" s="213"/>
      <c r="H61" s="226"/>
      <c r="I61" s="133"/>
      <c r="J61" s="133"/>
      <c r="K61" s="133"/>
      <c r="L61" s="133"/>
      <c r="M61" s="133"/>
      <c r="N61" s="133"/>
      <c r="O61" s="133"/>
      <c r="P61" s="133"/>
      <c r="Q61" s="133"/>
      <c r="R61" s="133"/>
      <c r="S61" s="133"/>
      <c r="T61" s="133"/>
      <c r="U61" s="317"/>
      <c r="V61" s="133"/>
      <c r="W61" s="133"/>
      <c r="X61" s="133"/>
      <c r="Y61" s="133"/>
      <c r="Z61" s="133"/>
      <c r="AA61" s="155"/>
    </row>
    <row r="62" spans="1:16382" s="139" customFormat="1" hidden="1">
      <c r="A62" s="133"/>
      <c r="B62" s="133"/>
      <c r="C62" s="133"/>
      <c r="D62" s="133"/>
      <c r="E62" s="133"/>
      <c r="F62" s="133"/>
      <c r="G62" s="213"/>
      <c r="H62" s="133"/>
      <c r="I62" s="133"/>
      <c r="J62" s="133"/>
      <c r="K62" s="133"/>
      <c r="L62" s="133"/>
      <c r="M62" s="133"/>
      <c r="N62" s="133"/>
      <c r="O62" s="133"/>
      <c r="P62" s="133"/>
      <c r="Q62" s="133"/>
      <c r="R62" s="133"/>
      <c r="S62" s="133"/>
      <c r="T62" s="133"/>
      <c r="U62" s="317"/>
      <c r="V62" s="133"/>
      <c r="W62" s="133"/>
      <c r="X62" s="133"/>
      <c r="Y62" s="133"/>
      <c r="Z62" s="133"/>
      <c r="AA62" s="155"/>
    </row>
    <row r="63" spans="1:16382" s="139" customFormat="1" hidden="1">
      <c r="A63" s="133"/>
      <c r="B63" s="133"/>
      <c r="C63" s="133"/>
      <c r="D63" s="133"/>
      <c r="E63" s="133"/>
      <c r="F63" s="133"/>
      <c r="G63" s="213"/>
      <c r="H63" s="133"/>
      <c r="I63" s="133"/>
      <c r="J63" s="133"/>
      <c r="K63" s="133"/>
      <c r="L63" s="133"/>
      <c r="M63" s="133"/>
      <c r="N63" s="133"/>
      <c r="O63" s="133"/>
      <c r="P63" s="133"/>
      <c r="Q63" s="133"/>
      <c r="R63" s="133"/>
      <c r="S63" s="133"/>
      <c r="T63" s="133"/>
      <c r="U63" s="317"/>
      <c r="V63" s="133"/>
      <c r="W63" s="133"/>
      <c r="X63" s="133"/>
      <c r="Y63" s="133"/>
      <c r="Z63" s="133"/>
      <c r="AA63" s="155"/>
    </row>
    <row r="64" spans="1:16382" s="139" customFormat="1" hidden="1">
      <c r="A64" s="133"/>
      <c r="B64" s="133"/>
      <c r="C64" s="133"/>
      <c r="D64" s="133"/>
      <c r="E64" s="133"/>
      <c r="F64" s="133"/>
      <c r="G64" s="213"/>
      <c r="H64" s="133"/>
      <c r="I64" s="133"/>
      <c r="J64" s="133"/>
      <c r="K64" s="133"/>
      <c r="L64" s="133"/>
      <c r="M64" s="133"/>
      <c r="N64" s="133"/>
      <c r="O64" s="133"/>
      <c r="P64" s="133"/>
      <c r="Q64" s="133"/>
      <c r="R64" s="133"/>
      <c r="S64" s="133"/>
      <c r="T64" s="133"/>
      <c r="U64" s="317"/>
      <c r="V64" s="133"/>
      <c r="W64" s="133"/>
      <c r="X64" s="133"/>
      <c r="Y64" s="133"/>
      <c r="Z64" s="133"/>
      <c r="AA64" s="155"/>
    </row>
    <row r="65" spans="1:16382" s="139" customFormat="1" hidden="1">
      <c r="A65" s="133"/>
      <c r="B65" s="133"/>
      <c r="C65" s="133"/>
      <c r="D65" s="133"/>
      <c r="E65" s="133"/>
      <c r="F65" s="133"/>
      <c r="G65" s="213"/>
      <c r="H65" s="133"/>
      <c r="I65" s="133"/>
      <c r="J65" s="133"/>
      <c r="K65" s="133"/>
      <c r="L65" s="133"/>
      <c r="M65" s="133"/>
      <c r="N65" s="133"/>
      <c r="O65" s="133"/>
      <c r="P65" s="133"/>
      <c r="Q65" s="133"/>
      <c r="R65" s="133"/>
      <c r="S65" s="133"/>
      <c r="T65" s="133"/>
      <c r="U65" s="317"/>
      <c r="V65" s="133"/>
      <c r="W65" s="133"/>
      <c r="X65" s="133"/>
      <c r="Y65" s="133"/>
      <c r="Z65" s="133"/>
      <c r="AA65" s="155"/>
    </row>
    <row r="66" spans="1:16382" s="139" customFormat="1" hidden="1">
      <c r="A66" s="133"/>
      <c r="B66" s="133"/>
      <c r="C66" s="133"/>
      <c r="D66" s="133"/>
      <c r="E66" s="133"/>
      <c r="F66" s="133"/>
      <c r="G66" s="213"/>
      <c r="H66" s="133"/>
      <c r="I66" s="133"/>
      <c r="J66" s="133"/>
      <c r="K66" s="133"/>
      <c r="L66" s="133"/>
      <c r="M66" s="133"/>
      <c r="N66" s="133"/>
      <c r="O66" s="133"/>
      <c r="P66" s="133"/>
      <c r="Q66" s="133"/>
      <c r="R66" s="133"/>
      <c r="S66" s="133"/>
      <c r="T66" s="133"/>
      <c r="U66" s="317"/>
      <c r="V66" s="133"/>
      <c r="W66" s="133"/>
      <c r="X66" s="133"/>
      <c r="Y66" s="133"/>
      <c r="Z66" s="133"/>
      <c r="AA66" s="155"/>
    </row>
    <row r="67" spans="1:16382" s="139" customFormat="1" hidden="1">
      <c r="A67" s="133"/>
      <c r="B67" s="133"/>
      <c r="C67" s="133"/>
      <c r="D67" s="133"/>
      <c r="E67" s="133"/>
      <c r="F67" s="133"/>
      <c r="G67" s="213"/>
      <c r="H67" s="133"/>
      <c r="I67" s="133"/>
      <c r="J67" s="133"/>
      <c r="K67" s="133"/>
      <c r="L67" s="133"/>
      <c r="M67" s="133"/>
      <c r="N67" s="133"/>
      <c r="O67" s="133"/>
      <c r="P67" s="133"/>
      <c r="Q67" s="133"/>
      <c r="R67" s="133"/>
      <c r="S67" s="133"/>
      <c r="T67" s="133"/>
      <c r="U67" s="317"/>
      <c r="V67" s="133"/>
      <c r="W67" s="133"/>
      <c r="X67" s="133"/>
      <c r="Y67" s="133"/>
      <c r="Z67" s="133"/>
      <c r="AA67" s="155"/>
    </row>
    <row r="68" spans="1:16382" s="139" customFormat="1" hidden="1">
      <c r="A68" s="133"/>
      <c r="B68" s="133"/>
      <c r="C68" s="133"/>
      <c r="D68" s="133"/>
      <c r="E68" s="133"/>
      <c r="F68" s="133"/>
      <c r="G68" s="213"/>
      <c r="H68" s="133"/>
      <c r="I68" s="133"/>
      <c r="J68" s="133"/>
      <c r="K68" s="133"/>
      <c r="L68" s="133"/>
      <c r="M68" s="133"/>
      <c r="N68" s="133"/>
      <c r="O68" s="133"/>
      <c r="P68" s="133"/>
      <c r="Q68" s="133"/>
      <c r="R68" s="133"/>
      <c r="S68" s="133"/>
      <c r="T68" s="133"/>
      <c r="U68" s="317"/>
      <c r="V68" s="133"/>
      <c r="W68" s="133"/>
      <c r="X68" s="133"/>
      <c r="Y68" s="133"/>
      <c r="Z68" s="133"/>
      <c r="AA68" s="155"/>
    </row>
    <row r="69" spans="1:16382" s="139" customFormat="1" hidden="1">
      <c r="A69" s="133"/>
      <c r="B69" s="133"/>
      <c r="C69" s="133"/>
      <c r="D69" s="133"/>
      <c r="E69" s="133"/>
      <c r="F69" s="133"/>
      <c r="G69" s="213"/>
      <c r="H69" s="133"/>
      <c r="I69" s="133"/>
      <c r="J69" s="133"/>
      <c r="K69" s="133"/>
      <c r="L69" s="133"/>
      <c r="M69" s="133"/>
      <c r="N69" s="133"/>
      <c r="O69" s="133"/>
      <c r="P69" s="133"/>
      <c r="Q69" s="133"/>
      <c r="R69" s="133"/>
      <c r="S69" s="133"/>
      <c r="T69" s="133"/>
      <c r="U69" s="317"/>
      <c r="V69" s="133"/>
      <c r="W69" s="133"/>
      <c r="X69" s="133"/>
      <c r="Y69" s="133"/>
      <c r="Z69" s="133"/>
      <c r="AA69" s="155"/>
    </row>
    <row r="70" spans="1:16382" s="139" customFormat="1" hidden="1">
      <c r="A70" s="133"/>
      <c r="B70" s="133"/>
      <c r="C70" s="133"/>
      <c r="D70" s="133"/>
      <c r="E70" s="133"/>
      <c r="F70" s="133"/>
      <c r="G70" s="213"/>
      <c r="H70" s="133"/>
      <c r="I70" s="133"/>
      <c r="J70" s="133"/>
      <c r="K70" s="133"/>
      <c r="L70" s="133"/>
      <c r="M70" s="133"/>
      <c r="N70" s="133"/>
      <c r="O70" s="133"/>
      <c r="P70" s="133"/>
      <c r="Q70" s="133"/>
      <c r="R70" s="133"/>
      <c r="S70" s="133"/>
      <c r="T70" s="133"/>
      <c r="U70" s="317"/>
      <c r="V70" s="133"/>
      <c r="W70" s="133"/>
      <c r="X70" s="133"/>
      <c r="Y70" s="133"/>
      <c r="Z70" s="133"/>
      <c r="AA70" s="155"/>
    </row>
    <row r="71" spans="1:16382" s="139" customFormat="1" hidden="1">
      <c r="A71" s="133"/>
      <c r="B71" s="133"/>
      <c r="C71" s="133"/>
      <c r="D71" s="133"/>
      <c r="E71" s="133"/>
      <c r="F71" s="133"/>
      <c r="G71" s="213"/>
      <c r="H71" s="133"/>
      <c r="I71" s="133"/>
      <c r="J71" s="133"/>
      <c r="K71" s="133"/>
      <c r="L71" s="133"/>
      <c r="M71" s="133"/>
      <c r="N71" s="133"/>
      <c r="O71" s="133"/>
      <c r="P71" s="133"/>
      <c r="Q71" s="133"/>
      <c r="R71" s="133"/>
      <c r="S71" s="133"/>
      <c r="T71" s="133"/>
      <c r="U71" s="317"/>
      <c r="V71" s="133"/>
      <c r="W71" s="133"/>
      <c r="X71" s="133"/>
      <c r="Y71" s="133"/>
      <c r="Z71" s="133"/>
      <c r="AA71" s="155"/>
      <c r="AB71" s="140"/>
      <c r="AC71" s="140"/>
      <c r="AD71" s="140"/>
      <c r="AE71" s="140"/>
      <c r="AF71" s="140"/>
      <c r="AG71" s="140"/>
      <c r="AH71" s="140"/>
      <c r="AI71" s="140"/>
      <c r="AJ71" s="140"/>
      <c r="AK71" s="140"/>
      <c r="AL71" s="140"/>
      <c r="AM71" s="140"/>
      <c r="AN71" s="140"/>
      <c r="AO71" s="140"/>
      <c r="AP71" s="140"/>
      <c r="AQ71" s="140"/>
      <c r="AR71" s="140"/>
      <c r="AS71" s="140"/>
      <c r="AT71" s="140"/>
      <c r="AU71" s="140"/>
      <c r="AV71" s="140"/>
      <c r="AW71" s="140"/>
      <c r="AX71" s="140"/>
      <c r="AY71" s="140"/>
      <c r="AZ71" s="140"/>
      <c r="BA71" s="140"/>
      <c r="BB71" s="140"/>
      <c r="BC71" s="140"/>
      <c r="BD71" s="140"/>
      <c r="BE71" s="140"/>
      <c r="BF71" s="140"/>
      <c r="BG71" s="140"/>
      <c r="BH71" s="140"/>
      <c r="BI71" s="140"/>
      <c r="BJ71" s="140"/>
      <c r="BK71" s="140"/>
      <c r="BL71" s="140"/>
      <c r="BM71" s="140"/>
      <c r="BN71" s="140"/>
      <c r="BO71" s="140"/>
      <c r="BP71" s="140"/>
      <c r="BQ71" s="140"/>
      <c r="BR71" s="140"/>
      <c r="BS71" s="140"/>
      <c r="BT71" s="140"/>
      <c r="BU71" s="140"/>
      <c r="BV71" s="140"/>
      <c r="BW71" s="140"/>
      <c r="BX71" s="140"/>
      <c r="BY71" s="140"/>
      <c r="BZ71" s="140"/>
      <c r="CA71" s="140"/>
      <c r="CB71" s="140"/>
      <c r="CC71" s="140"/>
      <c r="CD71" s="140"/>
      <c r="CE71" s="140"/>
      <c r="CF71" s="140"/>
      <c r="CG71" s="140"/>
      <c r="CH71" s="140"/>
      <c r="CI71" s="140"/>
      <c r="CJ71" s="140"/>
      <c r="CK71" s="140"/>
      <c r="CL71" s="140"/>
      <c r="CM71" s="140"/>
      <c r="CN71" s="140"/>
      <c r="CO71" s="140"/>
      <c r="CP71" s="140"/>
      <c r="CQ71" s="140"/>
      <c r="CR71" s="140"/>
      <c r="CS71" s="140"/>
      <c r="CT71" s="140"/>
      <c r="CU71" s="140"/>
      <c r="CV71" s="140"/>
      <c r="CW71" s="140"/>
      <c r="CX71" s="140"/>
      <c r="CY71" s="140"/>
      <c r="CZ71" s="140"/>
      <c r="DA71" s="140"/>
      <c r="DB71" s="140"/>
      <c r="DC71" s="140"/>
      <c r="DD71" s="140"/>
      <c r="DE71" s="140"/>
      <c r="DF71" s="140"/>
      <c r="DG71" s="140"/>
      <c r="DH71" s="140"/>
      <c r="DI71" s="140"/>
      <c r="DJ71" s="140"/>
      <c r="DK71" s="140"/>
      <c r="DL71" s="140"/>
      <c r="DM71" s="140"/>
      <c r="DN71" s="140"/>
      <c r="DO71" s="140"/>
      <c r="DP71" s="140"/>
      <c r="DQ71" s="140"/>
      <c r="DR71" s="140"/>
      <c r="DS71" s="140"/>
      <c r="DT71" s="140"/>
      <c r="DU71" s="140"/>
      <c r="DV71" s="140"/>
      <c r="DW71" s="140"/>
      <c r="DX71" s="140"/>
      <c r="DY71" s="140"/>
      <c r="DZ71" s="140"/>
      <c r="EA71" s="140"/>
      <c r="EB71" s="140"/>
      <c r="EC71" s="140"/>
      <c r="ED71" s="140"/>
      <c r="EE71" s="140"/>
      <c r="EF71" s="140"/>
      <c r="EG71" s="140"/>
      <c r="EH71" s="140"/>
      <c r="EI71" s="140"/>
      <c r="EJ71" s="140"/>
      <c r="EK71" s="140"/>
      <c r="EL71" s="140"/>
      <c r="EM71" s="140"/>
      <c r="EN71" s="140"/>
      <c r="EO71" s="140"/>
      <c r="EP71" s="140"/>
      <c r="EQ71" s="140"/>
      <c r="ER71" s="140"/>
      <c r="ES71" s="140"/>
      <c r="ET71" s="140"/>
      <c r="EU71" s="140"/>
      <c r="EV71" s="140"/>
      <c r="EW71" s="140"/>
      <c r="EX71" s="140"/>
      <c r="EY71" s="140"/>
      <c r="EZ71" s="140"/>
      <c r="FA71" s="140"/>
      <c r="FB71" s="140"/>
      <c r="FC71" s="140"/>
      <c r="FD71" s="140"/>
      <c r="FE71" s="140"/>
      <c r="FF71" s="140"/>
      <c r="FG71" s="140"/>
      <c r="FH71" s="140"/>
      <c r="FI71" s="140"/>
      <c r="FJ71" s="140"/>
      <c r="FK71" s="140"/>
      <c r="FL71" s="140"/>
      <c r="FM71" s="140"/>
      <c r="FN71" s="140"/>
      <c r="FO71" s="140"/>
      <c r="FP71" s="140"/>
      <c r="FQ71" s="140"/>
      <c r="FR71" s="140"/>
      <c r="FS71" s="140"/>
      <c r="FT71" s="140"/>
      <c r="FU71" s="140"/>
      <c r="FV71" s="140"/>
      <c r="FW71" s="140"/>
      <c r="FX71" s="140"/>
      <c r="FY71" s="140"/>
      <c r="FZ71" s="140"/>
      <c r="GA71" s="140"/>
      <c r="GB71" s="140"/>
      <c r="GC71" s="140"/>
      <c r="GD71" s="140"/>
      <c r="GE71" s="140"/>
      <c r="GF71" s="140"/>
      <c r="GG71" s="140"/>
      <c r="GH71" s="140"/>
      <c r="GI71" s="140"/>
      <c r="GJ71" s="140"/>
      <c r="GK71" s="140"/>
      <c r="GL71" s="140"/>
      <c r="GM71" s="140"/>
      <c r="GN71" s="140"/>
      <c r="GO71" s="140"/>
      <c r="GP71" s="140"/>
      <c r="GQ71" s="140"/>
      <c r="GR71" s="140"/>
      <c r="GS71" s="140"/>
      <c r="GT71" s="140"/>
      <c r="GU71" s="140"/>
      <c r="GV71" s="140"/>
      <c r="GW71" s="140"/>
      <c r="GX71" s="140"/>
      <c r="GY71" s="140"/>
      <c r="GZ71" s="140"/>
      <c r="HA71" s="140"/>
      <c r="HB71" s="140"/>
      <c r="HC71" s="140"/>
      <c r="HD71" s="140"/>
      <c r="HE71" s="140"/>
      <c r="HF71" s="140"/>
      <c r="HG71" s="140"/>
      <c r="HH71" s="140"/>
      <c r="HI71" s="140"/>
      <c r="HJ71" s="140"/>
      <c r="HK71" s="140"/>
      <c r="HL71" s="140"/>
      <c r="HM71" s="140"/>
      <c r="HN71" s="140"/>
      <c r="HO71" s="140"/>
      <c r="HP71" s="140"/>
      <c r="HQ71" s="140"/>
      <c r="HR71" s="140"/>
      <c r="HS71" s="140"/>
      <c r="HT71" s="140"/>
      <c r="HU71" s="140"/>
      <c r="HV71" s="140"/>
      <c r="HW71" s="140"/>
      <c r="HX71" s="140"/>
      <c r="HY71" s="140"/>
      <c r="HZ71" s="140"/>
      <c r="IA71" s="140"/>
      <c r="IB71" s="140"/>
      <c r="IC71" s="140"/>
      <c r="ID71" s="140"/>
      <c r="IE71" s="140"/>
      <c r="IF71" s="140"/>
      <c r="IG71" s="140"/>
      <c r="IH71" s="140"/>
      <c r="II71" s="140"/>
      <c r="IJ71" s="140"/>
      <c r="IK71" s="140"/>
      <c r="IL71" s="140"/>
      <c r="IM71" s="140"/>
      <c r="IN71" s="140"/>
      <c r="IO71" s="140"/>
      <c r="IP71" s="140"/>
      <c r="IQ71" s="140"/>
      <c r="IR71" s="140"/>
      <c r="IS71" s="140"/>
      <c r="IT71" s="140"/>
      <c r="IU71" s="140"/>
      <c r="IV71" s="140"/>
      <c r="IW71" s="140"/>
      <c r="IX71" s="140"/>
      <c r="IY71" s="140"/>
      <c r="IZ71" s="140"/>
      <c r="JA71" s="140"/>
      <c r="JB71" s="140"/>
      <c r="JC71" s="140"/>
      <c r="JD71" s="140"/>
      <c r="JE71" s="140"/>
      <c r="JF71" s="140"/>
      <c r="JG71" s="140"/>
      <c r="JH71" s="140"/>
      <c r="JI71" s="140"/>
      <c r="JJ71" s="140"/>
      <c r="JK71" s="140"/>
      <c r="JL71" s="140"/>
      <c r="JM71" s="140"/>
      <c r="JN71" s="140"/>
      <c r="JO71" s="140"/>
      <c r="JP71" s="140"/>
      <c r="JQ71" s="140"/>
      <c r="JR71" s="140"/>
      <c r="JS71" s="140"/>
      <c r="JT71" s="140"/>
      <c r="JU71" s="140"/>
      <c r="JV71" s="140"/>
      <c r="JW71" s="140"/>
      <c r="JX71" s="140"/>
      <c r="JY71" s="140"/>
      <c r="JZ71" s="140"/>
      <c r="KA71" s="140"/>
      <c r="KB71" s="140"/>
      <c r="KC71" s="140"/>
      <c r="KD71" s="140"/>
      <c r="KE71" s="140"/>
      <c r="KF71" s="140"/>
      <c r="KG71" s="140"/>
      <c r="KH71" s="140"/>
      <c r="KI71" s="140"/>
      <c r="KJ71" s="140"/>
      <c r="KK71" s="140"/>
      <c r="KL71" s="140"/>
      <c r="KM71" s="140"/>
      <c r="KN71" s="140"/>
      <c r="KO71" s="140"/>
      <c r="KP71" s="140"/>
      <c r="KQ71" s="140"/>
      <c r="KR71" s="140"/>
      <c r="KS71" s="140"/>
      <c r="KT71" s="140"/>
      <c r="KU71" s="140"/>
      <c r="KV71" s="140"/>
      <c r="KW71" s="140"/>
      <c r="KX71" s="140"/>
      <c r="KY71" s="140"/>
      <c r="KZ71" s="140"/>
      <c r="LA71" s="140"/>
      <c r="LB71" s="140"/>
      <c r="LC71" s="140"/>
      <c r="LD71" s="140"/>
      <c r="LE71" s="140"/>
      <c r="LF71" s="140"/>
      <c r="LG71" s="140"/>
      <c r="LH71" s="140"/>
      <c r="LI71" s="140"/>
      <c r="LJ71" s="140"/>
      <c r="LK71" s="140"/>
      <c r="LL71" s="140"/>
      <c r="LM71" s="140"/>
      <c r="LN71" s="140"/>
      <c r="LO71" s="140"/>
      <c r="LP71" s="140"/>
      <c r="LQ71" s="140"/>
      <c r="LR71" s="140"/>
      <c r="LS71" s="140"/>
      <c r="LT71" s="140"/>
      <c r="LU71" s="140"/>
      <c r="LV71" s="140"/>
      <c r="LW71" s="140"/>
      <c r="LX71" s="140"/>
      <c r="LY71" s="140"/>
      <c r="LZ71" s="140"/>
      <c r="MA71" s="140"/>
      <c r="MB71" s="140"/>
      <c r="MC71" s="140"/>
      <c r="MD71" s="140"/>
      <c r="ME71" s="140"/>
      <c r="MF71" s="140"/>
      <c r="MG71" s="140"/>
      <c r="MH71" s="140"/>
      <c r="MI71" s="140"/>
      <c r="MJ71" s="140"/>
      <c r="MK71" s="140"/>
      <c r="ML71" s="140"/>
      <c r="MM71" s="140"/>
      <c r="MN71" s="140"/>
      <c r="MO71" s="140"/>
      <c r="MP71" s="140"/>
      <c r="MQ71" s="140"/>
      <c r="MR71" s="140"/>
      <c r="MS71" s="140"/>
      <c r="MT71" s="140"/>
      <c r="MU71" s="140"/>
      <c r="MV71" s="140"/>
      <c r="MW71" s="140"/>
      <c r="MX71" s="140"/>
      <c r="MY71" s="140"/>
      <c r="MZ71" s="140"/>
      <c r="NA71" s="140"/>
      <c r="NB71" s="140"/>
      <c r="NC71" s="140"/>
      <c r="ND71" s="140"/>
      <c r="NE71" s="140"/>
      <c r="NF71" s="140"/>
      <c r="NG71" s="140"/>
      <c r="NH71" s="140"/>
      <c r="NI71" s="140"/>
      <c r="NJ71" s="140"/>
      <c r="NK71" s="140"/>
      <c r="NL71" s="140"/>
      <c r="NM71" s="140"/>
      <c r="NN71" s="140"/>
      <c r="NO71" s="140"/>
      <c r="NP71" s="140"/>
      <c r="NQ71" s="140"/>
      <c r="NR71" s="140"/>
      <c r="NS71" s="140"/>
      <c r="NT71" s="140"/>
      <c r="NU71" s="140"/>
      <c r="NV71" s="140"/>
      <c r="NW71" s="140"/>
      <c r="NX71" s="140"/>
      <c r="NY71" s="140"/>
      <c r="NZ71" s="140"/>
      <c r="OA71" s="140"/>
      <c r="OB71" s="140"/>
      <c r="OC71" s="140"/>
      <c r="OD71" s="140"/>
      <c r="OE71" s="140"/>
      <c r="OF71" s="140"/>
      <c r="OG71" s="140"/>
      <c r="OH71" s="140"/>
      <c r="OI71" s="140"/>
      <c r="OJ71" s="140"/>
      <c r="OK71" s="140"/>
      <c r="OL71" s="140"/>
      <c r="OM71" s="140"/>
      <c r="ON71" s="140"/>
      <c r="OO71" s="140"/>
      <c r="OP71" s="140"/>
      <c r="OQ71" s="140"/>
      <c r="OR71" s="140"/>
      <c r="OS71" s="140"/>
      <c r="OT71" s="140"/>
      <c r="OU71" s="140"/>
      <c r="OV71" s="140"/>
      <c r="OW71" s="140"/>
      <c r="OX71" s="140"/>
      <c r="OY71" s="140"/>
      <c r="OZ71" s="140"/>
      <c r="PA71" s="140"/>
      <c r="PB71" s="140"/>
      <c r="PC71" s="140"/>
      <c r="PD71" s="140"/>
      <c r="PE71" s="140"/>
      <c r="PF71" s="140"/>
      <c r="PG71" s="140"/>
      <c r="PH71" s="140"/>
      <c r="PI71" s="140"/>
      <c r="PJ71" s="140"/>
      <c r="PK71" s="140"/>
      <c r="PL71" s="140"/>
      <c r="PM71" s="140"/>
      <c r="PN71" s="140"/>
      <c r="PO71" s="140"/>
      <c r="PP71" s="140"/>
      <c r="PQ71" s="140"/>
      <c r="PR71" s="140"/>
      <c r="PS71" s="140"/>
      <c r="PT71" s="140"/>
      <c r="PU71" s="140"/>
      <c r="PV71" s="140"/>
      <c r="PW71" s="140"/>
      <c r="PX71" s="140"/>
      <c r="PY71" s="140"/>
      <c r="PZ71" s="140"/>
      <c r="QA71" s="140"/>
      <c r="QB71" s="140"/>
      <c r="QC71" s="140"/>
      <c r="QD71" s="140"/>
      <c r="QE71" s="140"/>
      <c r="QF71" s="140"/>
      <c r="QG71" s="140"/>
      <c r="QH71" s="140"/>
      <c r="QI71" s="140"/>
      <c r="QJ71" s="140"/>
      <c r="QK71" s="140"/>
      <c r="QL71" s="140"/>
      <c r="QM71" s="140"/>
      <c r="QN71" s="140"/>
      <c r="QO71" s="140"/>
      <c r="QP71" s="140"/>
      <c r="QQ71" s="140"/>
      <c r="QR71" s="140"/>
      <c r="QS71" s="140"/>
      <c r="QT71" s="140"/>
      <c r="QU71" s="140"/>
      <c r="QV71" s="140"/>
      <c r="QW71" s="140"/>
      <c r="QX71" s="140"/>
      <c r="QY71" s="140"/>
      <c r="QZ71" s="140"/>
      <c r="RA71" s="140"/>
      <c r="RB71" s="140"/>
      <c r="RC71" s="140"/>
      <c r="RD71" s="140"/>
      <c r="RE71" s="140"/>
      <c r="RF71" s="140"/>
      <c r="RG71" s="140"/>
      <c r="RH71" s="140"/>
      <c r="RI71" s="140"/>
      <c r="RJ71" s="140"/>
      <c r="RK71" s="140"/>
      <c r="RL71" s="140"/>
      <c r="RM71" s="140"/>
      <c r="RN71" s="140"/>
      <c r="RO71" s="140"/>
      <c r="RP71" s="140"/>
      <c r="RQ71" s="140"/>
      <c r="RR71" s="140"/>
      <c r="RS71" s="140"/>
      <c r="RT71" s="140"/>
      <c r="RU71" s="140"/>
      <c r="RV71" s="140"/>
      <c r="RW71" s="140"/>
      <c r="RX71" s="140"/>
      <c r="RY71" s="140"/>
      <c r="RZ71" s="140"/>
      <c r="SA71" s="140"/>
      <c r="SB71" s="140"/>
      <c r="SC71" s="140"/>
      <c r="SD71" s="140"/>
      <c r="SE71" s="140"/>
      <c r="SF71" s="140"/>
      <c r="SG71" s="140"/>
      <c r="SH71" s="140"/>
      <c r="SI71" s="140"/>
      <c r="SJ71" s="140"/>
      <c r="SK71" s="140"/>
      <c r="SL71" s="140"/>
      <c r="SM71" s="140"/>
      <c r="SN71" s="140"/>
      <c r="SO71" s="140"/>
      <c r="SP71" s="140"/>
      <c r="SQ71" s="140"/>
      <c r="SR71" s="140"/>
      <c r="SS71" s="140"/>
      <c r="ST71" s="140"/>
      <c r="SU71" s="140"/>
      <c r="SV71" s="140"/>
      <c r="SW71" s="140"/>
      <c r="SX71" s="140"/>
      <c r="SY71" s="140"/>
      <c r="SZ71" s="140"/>
      <c r="TA71" s="140"/>
      <c r="TB71" s="140"/>
      <c r="TC71" s="140"/>
      <c r="TD71" s="140"/>
      <c r="TE71" s="140"/>
      <c r="TF71" s="140"/>
      <c r="TG71" s="140"/>
      <c r="TH71" s="140"/>
      <c r="TI71" s="140"/>
      <c r="TJ71" s="140"/>
      <c r="TK71" s="140"/>
      <c r="TL71" s="140"/>
      <c r="TM71" s="140"/>
      <c r="TN71" s="140"/>
      <c r="TO71" s="140"/>
      <c r="TP71" s="140"/>
      <c r="TQ71" s="140"/>
      <c r="TR71" s="140"/>
      <c r="TS71" s="140"/>
      <c r="TT71" s="140"/>
      <c r="TU71" s="140"/>
      <c r="TV71" s="140"/>
      <c r="TW71" s="140"/>
      <c r="TX71" s="140"/>
      <c r="TY71" s="140"/>
      <c r="TZ71" s="140"/>
      <c r="UA71" s="140"/>
      <c r="UB71" s="140"/>
      <c r="UC71" s="140"/>
      <c r="UD71" s="140"/>
      <c r="UE71" s="140"/>
      <c r="UF71" s="140"/>
      <c r="UG71" s="140"/>
      <c r="UH71" s="140"/>
      <c r="UI71" s="140"/>
      <c r="UJ71" s="140"/>
      <c r="UK71" s="140"/>
      <c r="UL71" s="140"/>
      <c r="UM71" s="140"/>
      <c r="UN71" s="140"/>
      <c r="UO71" s="140"/>
      <c r="UP71" s="140"/>
      <c r="UQ71" s="140"/>
      <c r="UR71" s="140"/>
      <c r="US71" s="140"/>
      <c r="UT71" s="140"/>
      <c r="UU71" s="140"/>
      <c r="UV71" s="140"/>
      <c r="UW71" s="140"/>
      <c r="UX71" s="140"/>
      <c r="UY71" s="140"/>
      <c r="UZ71" s="140"/>
      <c r="VA71" s="140"/>
      <c r="VB71" s="140"/>
      <c r="VC71" s="140"/>
      <c r="VD71" s="140"/>
      <c r="VE71" s="140"/>
      <c r="VF71" s="140"/>
      <c r="VG71" s="140"/>
      <c r="VH71" s="140"/>
      <c r="VI71" s="140"/>
      <c r="VJ71" s="140"/>
      <c r="VK71" s="140"/>
      <c r="VL71" s="140"/>
      <c r="VM71" s="140"/>
      <c r="VN71" s="140"/>
      <c r="VO71" s="140"/>
      <c r="VP71" s="140"/>
      <c r="VQ71" s="140"/>
      <c r="VR71" s="140"/>
      <c r="VS71" s="140"/>
      <c r="VT71" s="140"/>
      <c r="VU71" s="140"/>
      <c r="VV71" s="140"/>
      <c r="VW71" s="140"/>
      <c r="VX71" s="140"/>
      <c r="VY71" s="140"/>
      <c r="VZ71" s="140"/>
      <c r="WA71" s="140"/>
      <c r="WB71" s="140"/>
      <c r="WC71" s="140"/>
      <c r="WD71" s="140"/>
      <c r="WE71" s="140"/>
      <c r="WF71" s="140"/>
      <c r="WG71" s="140"/>
      <c r="WH71" s="140"/>
      <c r="WI71" s="140"/>
      <c r="WJ71" s="140"/>
      <c r="WK71" s="140"/>
      <c r="WL71" s="140"/>
      <c r="WM71" s="140"/>
      <c r="WN71" s="140"/>
      <c r="WO71" s="140"/>
      <c r="WP71" s="140"/>
      <c r="WQ71" s="140"/>
      <c r="WR71" s="140"/>
      <c r="WS71" s="140"/>
      <c r="WT71" s="140"/>
      <c r="WU71" s="140"/>
      <c r="WV71" s="140"/>
      <c r="WW71" s="140"/>
      <c r="WX71" s="140"/>
      <c r="WY71" s="140"/>
      <c r="WZ71" s="140"/>
      <c r="XA71" s="140"/>
      <c r="XB71" s="140"/>
      <c r="XC71" s="140"/>
      <c r="XD71" s="140"/>
      <c r="XE71" s="140"/>
      <c r="XF71" s="140"/>
      <c r="XG71" s="140"/>
      <c r="XH71" s="140"/>
      <c r="XI71" s="140"/>
      <c r="XJ71" s="140"/>
      <c r="XK71" s="140"/>
      <c r="XL71" s="140"/>
      <c r="XM71" s="140"/>
      <c r="XN71" s="140"/>
      <c r="XO71" s="140"/>
      <c r="XP71" s="140"/>
      <c r="XQ71" s="140"/>
      <c r="XR71" s="140"/>
      <c r="XS71" s="140"/>
      <c r="XT71" s="140"/>
      <c r="XU71" s="140"/>
      <c r="XV71" s="140"/>
      <c r="XW71" s="140"/>
      <c r="XX71" s="140"/>
      <c r="XY71" s="140"/>
      <c r="XZ71" s="140"/>
      <c r="YA71" s="140"/>
      <c r="YB71" s="140"/>
      <c r="YC71" s="140"/>
      <c r="YD71" s="140"/>
      <c r="YE71" s="140"/>
      <c r="YF71" s="140"/>
      <c r="YG71" s="140"/>
      <c r="YH71" s="140"/>
      <c r="YI71" s="140"/>
      <c r="YJ71" s="140"/>
      <c r="YK71" s="140"/>
      <c r="YL71" s="140"/>
      <c r="YM71" s="140"/>
      <c r="YN71" s="140"/>
      <c r="YO71" s="140"/>
      <c r="YP71" s="140"/>
      <c r="YQ71" s="140"/>
      <c r="YR71" s="140"/>
      <c r="YS71" s="140"/>
      <c r="YT71" s="140"/>
      <c r="YU71" s="140"/>
      <c r="YV71" s="140"/>
      <c r="YW71" s="140"/>
      <c r="YX71" s="140"/>
      <c r="YY71" s="140"/>
      <c r="YZ71" s="140"/>
      <c r="ZA71" s="140"/>
      <c r="ZB71" s="140"/>
      <c r="ZC71" s="140"/>
      <c r="ZD71" s="140"/>
      <c r="ZE71" s="140"/>
      <c r="ZF71" s="140"/>
      <c r="ZG71" s="140"/>
      <c r="ZH71" s="140"/>
      <c r="ZI71" s="140"/>
      <c r="ZJ71" s="140"/>
      <c r="ZK71" s="140"/>
      <c r="ZL71" s="140"/>
      <c r="ZM71" s="140"/>
      <c r="ZN71" s="140"/>
      <c r="ZO71" s="140"/>
      <c r="ZP71" s="140"/>
      <c r="ZQ71" s="140"/>
      <c r="ZR71" s="140"/>
      <c r="ZS71" s="140"/>
      <c r="ZT71" s="140"/>
      <c r="ZU71" s="140"/>
      <c r="ZV71" s="140"/>
      <c r="ZW71" s="140"/>
      <c r="ZX71" s="140"/>
      <c r="ZY71" s="140"/>
      <c r="ZZ71" s="140"/>
      <c r="AAA71" s="140"/>
      <c r="AAB71" s="140"/>
      <c r="AAC71" s="140"/>
      <c r="AAD71" s="140"/>
      <c r="AAE71" s="140"/>
      <c r="AAF71" s="140"/>
      <c r="AAG71" s="140"/>
      <c r="AAH71" s="140"/>
      <c r="AAI71" s="140"/>
      <c r="AAJ71" s="140"/>
      <c r="AAK71" s="140"/>
      <c r="AAL71" s="140"/>
      <c r="AAM71" s="140"/>
      <c r="AAN71" s="140"/>
      <c r="AAO71" s="140"/>
      <c r="AAP71" s="140"/>
      <c r="AAQ71" s="140"/>
      <c r="AAR71" s="140"/>
      <c r="AAS71" s="140"/>
      <c r="AAT71" s="140"/>
      <c r="AAU71" s="140"/>
      <c r="AAV71" s="140"/>
      <c r="AAW71" s="140"/>
      <c r="AAX71" s="140"/>
      <c r="AAY71" s="140"/>
      <c r="AAZ71" s="140"/>
      <c r="ABA71" s="140"/>
      <c r="ABB71" s="140"/>
      <c r="ABC71" s="140"/>
      <c r="ABD71" s="140"/>
      <c r="ABE71" s="140"/>
      <c r="ABF71" s="140"/>
      <c r="ABG71" s="140"/>
      <c r="ABH71" s="140"/>
      <c r="ABI71" s="140"/>
      <c r="ABJ71" s="140"/>
      <c r="ABK71" s="140"/>
      <c r="ABL71" s="140"/>
      <c r="ABM71" s="140"/>
      <c r="ABN71" s="140"/>
      <c r="ABO71" s="140"/>
      <c r="ABP71" s="140"/>
      <c r="ABQ71" s="140"/>
      <c r="ABR71" s="140"/>
      <c r="ABS71" s="140"/>
      <c r="ABT71" s="140"/>
      <c r="ABU71" s="140"/>
      <c r="ABV71" s="140"/>
      <c r="ABW71" s="140"/>
      <c r="ABX71" s="140"/>
      <c r="ABY71" s="140"/>
      <c r="ABZ71" s="140"/>
      <c r="ACA71" s="140"/>
      <c r="ACB71" s="140"/>
      <c r="ACC71" s="140"/>
      <c r="ACD71" s="140"/>
      <c r="ACE71" s="140"/>
      <c r="ACF71" s="140"/>
      <c r="ACG71" s="140"/>
      <c r="ACH71" s="140"/>
      <c r="ACI71" s="140"/>
      <c r="ACJ71" s="140"/>
      <c r="ACK71" s="140"/>
      <c r="ACL71" s="140"/>
      <c r="ACM71" s="140"/>
      <c r="ACN71" s="140"/>
      <c r="ACO71" s="140"/>
      <c r="ACP71" s="140"/>
      <c r="ACQ71" s="140"/>
      <c r="ACR71" s="140"/>
      <c r="ACS71" s="140"/>
      <c r="ACT71" s="140"/>
      <c r="ACU71" s="140"/>
      <c r="ACV71" s="140"/>
      <c r="ACW71" s="140"/>
      <c r="ACX71" s="140"/>
      <c r="ACY71" s="140"/>
      <c r="ACZ71" s="140"/>
      <c r="ADA71" s="140"/>
      <c r="ADB71" s="140"/>
      <c r="ADC71" s="140"/>
      <c r="ADD71" s="140"/>
      <c r="ADE71" s="140"/>
      <c r="ADF71" s="140"/>
      <c r="ADG71" s="140"/>
      <c r="ADH71" s="140"/>
      <c r="ADI71" s="140"/>
      <c r="ADJ71" s="140"/>
      <c r="ADK71" s="140"/>
      <c r="ADL71" s="140"/>
      <c r="ADM71" s="140"/>
      <c r="ADN71" s="140"/>
      <c r="ADO71" s="140"/>
      <c r="ADP71" s="140"/>
      <c r="ADQ71" s="140"/>
      <c r="ADR71" s="140"/>
      <c r="ADS71" s="140"/>
      <c r="ADT71" s="140"/>
      <c r="ADU71" s="140"/>
      <c r="ADV71" s="140"/>
      <c r="ADW71" s="140"/>
      <c r="ADX71" s="140"/>
      <c r="ADY71" s="140"/>
      <c r="ADZ71" s="140"/>
      <c r="AEA71" s="140"/>
      <c r="AEB71" s="140"/>
      <c r="AEC71" s="140"/>
      <c r="AED71" s="140"/>
      <c r="AEE71" s="140"/>
      <c r="AEF71" s="140"/>
      <c r="AEG71" s="140"/>
      <c r="AEH71" s="140"/>
      <c r="AEI71" s="140"/>
      <c r="AEJ71" s="140"/>
      <c r="AEK71" s="140"/>
      <c r="AEL71" s="140"/>
      <c r="AEM71" s="140"/>
      <c r="AEN71" s="140"/>
      <c r="AEO71" s="140"/>
      <c r="AEP71" s="140"/>
      <c r="AEQ71" s="140"/>
      <c r="AER71" s="140"/>
      <c r="AES71" s="140"/>
      <c r="AET71" s="140"/>
      <c r="AEU71" s="140"/>
      <c r="AEV71" s="140"/>
      <c r="AEW71" s="140"/>
      <c r="AEX71" s="140"/>
      <c r="AEY71" s="140"/>
      <c r="AEZ71" s="140"/>
      <c r="AFA71" s="140"/>
      <c r="AFB71" s="140"/>
      <c r="AFC71" s="140"/>
      <c r="AFD71" s="140"/>
      <c r="AFE71" s="140"/>
      <c r="AFF71" s="140"/>
      <c r="AFG71" s="140"/>
      <c r="AFH71" s="140"/>
      <c r="AFI71" s="140"/>
      <c r="AFJ71" s="140"/>
      <c r="AFK71" s="140"/>
      <c r="AFL71" s="140"/>
      <c r="AFM71" s="140"/>
      <c r="AFN71" s="140"/>
      <c r="AFO71" s="140"/>
      <c r="AFP71" s="140"/>
      <c r="AFQ71" s="140"/>
      <c r="AFR71" s="140"/>
      <c r="AFS71" s="140"/>
      <c r="AFT71" s="140"/>
      <c r="AFU71" s="140"/>
      <c r="AFV71" s="140"/>
      <c r="AFW71" s="140"/>
      <c r="AFX71" s="140"/>
      <c r="AFY71" s="140"/>
      <c r="AFZ71" s="140"/>
      <c r="AGA71" s="140"/>
      <c r="AGB71" s="140"/>
      <c r="AGC71" s="140"/>
      <c r="AGD71" s="140"/>
      <c r="AGE71" s="140"/>
      <c r="AGF71" s="140"/>
      <c r="AGG71" s="140"/>
      <c r="AGH71" s="140"/>
      <c r="AGI71" s="140"/>
      <c r="AGJ71" s="140"/>
      <c r="AGK71" s="140"/>
      <c r="AGL71" s="140"/>
      <c r="AGM71" s="140"/>
      <c r="AGN71" s="140"/>
      <c r="AGO71" s="140"/>
      <c r="AGP71" s="140"/>
      <c r="AGQ71" s="140"/>
      <c r="AGR71" s="140"/>
      <c r="AGS71" s="140"/>
      <c r="AGT71" s="140"/>
      <c r="AGU71" s="140"/>
      <c r="AGV71" s="140"/>
      <c r="AGW71" s="140"/>
      <c r="AGX71" s="140"/>
      <c r="AGY71" s="140"/>
      <c r="AGZ71" s="140"/>
      <c r="AHA71" s="140"/>
      <c r="AHB71" s="140"/>
      <c r="AHC71" s="140"/>
      <c r="AHD71" s="140"/>
      <c r="AHE71" s="140"/>
      <c r="AHF71" s="140"/>
      <c r="AHG71" s="140"/>
      <c r="AHH71" s="140"/>
      <c r="AHI71" s="140"/>
      <c r="AHJ71" s="140"/>
      <c r="AHK71" s="140"/>
      <c r="AHL71" s="140"/>
      <c r="AHM71" s="140"/>
      <c r="AHN71" s="140"/>
      <c r="AHO71" s="140"/>
      <c r="AHP71" s="140"/>
      <c r="AHQ71" s="140"/>
      <c r="AHR71" s="140"/>
      <c r="AHS71" s="140"/>
      <c r="AHT71" s="140"/>
      <c r="AHU71" s="140"/>
      <c r="AHV71" s="140"/>
      <c r="AHW71" s="140"/>
      <c r="AHX71" s="140"/>
      <c r="AHY71" s="140"/>
      <c r="AHZ71" s="140"/>
      <c r="AIA71" s="140"/>
      <c r="AIB71" s="140"/>
      <c r="AIC71" s="140"/>
      <c r="AID71" s="140"/>
      <c r="AIE71" s="140"/>
      <c r="AIF71" s="140"/>
      <c r="AIG71" s="140"/>
      <c r="AIH71" s="140"/>
      <c r="AII71" s="140"/>
      <c r="AIJ71" s="140"/>
      <c r="AIK71" s="140"/>
      <c r="AIL71" s="140"/>
      <c r="AIM71" s="140"/>
      <c r="AIN71" s="140"/>
      <c r="AIO71" s="140"/>
      <c r="AIP71" s="140"/>
      <c r="AIQ71" s="140"/>
      <c r="AIR71" s="140"/>
      <c r="AIS71" s="140"/>
      <c r="AIT71" s="140"/>
      <c r="AIU71" s="140"/>
      <c r="AIV71" s="140"/>
      <c r="AIW71" s="140"/>
      <c r="AIX71" s="140"/>
      <c r="AIY71" s="140"/>
      <c r="AIZ71" s="140"/>
      <c r="AJA71" s="140"/>
      <c r="AJB71" s="140"/>
      <c r="AJC71" s="140"/>
      <c r="AJD71" s="140"/>
      <c r="AJE71" s="140"/>
      <c r="AJF71" s="140"/>
      <c r="AJG71" s="140"/>
      <c r="AJH71" s="140"/>
      <c r="AJI71" s="140"/>
      <c r="AJJ71" s="140"/>
      <c r="AJK71" s="140"/>
      <c r="AJL71" s="140"/>
      <c r="AJM71" s="140"/>
      <c r="AJN71" s="140"/>
      <c r="AJO71" s="140"/>
      <c r="AJP71" s="140"/>
      <c r="AJQ71" s="140"/>
      <c r="AJR71" s="140"/>
      <c r="AJS71" s="140"/>
      <c r="AJT71" s="140"/>
      <c r="AJU71" s="140"/>
      <c r="AJV71" s="140"/>
      <c r="AJW71" s="140"/>
      <c r="AJX71" s="140"/>
      <c r="AJY71" s="140"/>
      <c r="AJZ71" s="140"/>
      <c r="AKA71" s="140"/>
      <c r="AKB71" s="140"/>
      <c r="AKC71" s="140"/>
      <c r="AKD71" s="140"/>
      <c r="AKE71" s="140"/>
      <c r="AKF71" s="140"/>
      <c r="AKG71" s="140"/>
      <c r="AKH71" s="140"/>
      <c r="AKI71" s="140"/>
      <c r="AKJ71" s="140"/>
      <c r="AKK71" s="140"/>
      <c r="AKL71" s="140"/>
      <c r="AKM71" s="140"/>
      <c r="AKN71" s="140"/>
      <c r="AKO71" s="140"/>
      <c r="AKP71" s="140"/>
      <c r="AKQ71" s="140"/>
      <c r="AKR71" s="140"/>
      <c r="AKS71" s="140"/>
      <c r="AKT71" s="140"/>
      <c r="AKU71" s="140"/>
      <c r="AKV71" s="140"/>
      <c r="AKW71" s="140"/>
      <c r="AKX71" s="140"/>
      <c r="AKY71" s="140"/>
      <c r="AKZ71" s="140"/>
      <c r="ALA71" s="140"/>
      <c r="ALB71" s="140"/>
      <c r="ALC71" s="140"/>
      <c r="ALD71" s="140"/>
      <c r="ALE71" s="140"/>
      <c r="ALF71" s="140"/>
      <c r="ALG71" s="140"/>
      <c r="ALH71" s="140"/>
      <c r="ALI71" s="140"/>
      <c r="ALJ71" s="140"/>
      <c r="ALK71" s="140"/>
      <c r="ALL71" s="140"/>
      <c r="ALM71" s="140"/>
      <c r="ALN71" s="140"/>
      <c r="ALO71" s="140"/>
      <c r="ALP71" s="140"/>
      <c r="ALQ71" s="140"/>
      <c r="ALR71" s="140"/>
      <c r="ALS71" s="140"/>
      <c r="ALT71" s="140"/>
      <c r="ALU71" s="140"/>
      <c r="ALV71" s="140"/>
      <c r="ALW71" s="140"/>
      <c r="ALX71" s="140"/>
      <c r="ALY71" s="140"/>
      <c r="ALZ71" s="140"/>
      <c r="AMA71" s="140"/>
      <c r="AMB71" s="140"/>
      <c r="AMC71" s="140"/>
      <c r="AMD71" s="140"/>
      <c r="AME71" s="140"/>
      <c r="AMF71" s="140"/>
      <c r="AMG71" s="140"/>
      <c r="AMH71" s="140"/>
      <c r="AMI71" s="140"/>
      <c r="AMJ71" s="140"/>
      <c r="AMK71" s="140"/>
      <c r="AML71" s="140"/>
      <c r="AMM71" s="140"/>
      <c r="AMN71" s="140"/>
      <c r="AMO71" s="140"/>
      <c r="AMP71" s="140"/>
      <c r="AMQ71" s="140"/>
      <c r="AMR71" s="140"/>
      <c r="AMS71" s="140"/>
      <c r="AMT71" s="140"/>
      <c r="AMU71" s="140"/>
      <c r="AMV71" s="140"/>
      <c r="AMW71" s="140"/>
      <c r="AMX71" s="140"/>
      <c r="AMY71" s="140"/>
      <c r="AMZ71" s="140"/>
      <c r="ANA71" s="140"/>
      <c r="ANB71" s="140"/>
      <c r="ANC71" s="140"/>
      <c r="AND71" s="140"/>
      <c r="ANE71" s="140"/>
      <c r="ANF71" s="140"/>
      <c r="ANG71" s="140"/>
      <c r="ANH71" s="140"/>
      <c r="ANI71" s="140"/>
      <c r="ANJ71" s="140"/>
      <c r="ANK71" s="140"/>
      <c r="ANL71" s="140"/>
      <c r="ANM71" s="140"/>
      <c r="ANN71" s="140"/>
      <c r="ANO71" s="140"/>
      <c r="ANP71" s="140"/>
      <c r="ANQ71" s="140"/>
      <c r="ANR71" s="140"/>
      <c r="ANS71" s="140"/>
      <c r="ANT71" s="140"/>
      <c r="ANU71" s="140"/>
      <c r="ANV71" s="140"/>
      <c r="ANW71" s="140"/>
      <c r="ANX71" s="140"/>
      <c r="ANY71" s="140"/>
      <c r="ANZ71" s="140"/>
      <c r="AOA71" s="140"/>
      <c r="AOB71" s="140"/>
      <c r="AOC71" s="140"/>
      <c r="AOD71" s="140"/>
      <c r="AOE71" s="140"/>
      <c r="AOF71" s="140"/>
      <c r="AOG71" s="140"/>
      <c r="AOH71" s="140"/>
      <c r="AOI71" s="140"/>
      <c r="AOJ71" s="140"/>
      <c r="AOK71" s="140"/>
      <c r="AOL71" s="140"/>
      <c r="AOM71" s="140"/>
      <c r="AON71" s="140"/>
      <c r="AOO71" s="140"/>
      <c r="AOP71" s="140"/>
      <c r="AOQ71" s="140"/>
      <c r="AOR71" s="140"/>
      <c r="AOS71" s="140"/>
      <c r="AOT71" s="140"/>
      <c r="AOU71" s="140"/>
      <c r="AOV71" s="140"/>
      <c r="AOW71" s="140"/>
      <c r="AOX71" s="140"/>
      <c r="AOY71" s="140"/>
      <c r="AOZ71" s="140"/>
      <c r="APA71" s="140"/>
      <c r="APB71" s="140"/>
      <c r="APC71" s="140"/>
      <c r="APD71" s="140"/>
      <c r="APE71" s="140"/>
      <c r="APF71" s="140"/>
      <c r="APG71" s="140"/>
      <c r="APH71" s="140"/>
      <c r="API71" s="140"/>
      <c r="APJ71" s="140"/>
      <c r="APK71" s="140"/>
      <c r="APL71" s="140"/>
      <c r="APM71" s="140"/>
      <c r="APN71" s="140"/>
      <c r="APO71" s="140"/>
      <c r="APP71" s="140"/>
      <c r="APQ71" s="140"/>
      <c r="APR71" s="140"/>
      <c r="APS71" s="140"/>
      <c r="APT71" s="140"/>
      <c r="APU71" s="140"/>
      <c r="APV71" s="140"/>
      <c r="APW71" s="140"/>
      <c r="APX71" s="140"/>
      <c r="APY71" s="140"/>
      <c r="APZ71" s="140"/>
      <c r="AQA71" s="140"/>
      <c r="AQB71" s="140"/>
      <c r="AQC71" s="140"/>
      <c r="AQD71" s="140"/>
      <c r="AQE71" s="140"/>
      <c r="AQF71" s="140"/>
      <c r="AQG71" s="140"/>
      <c r="AQH71" s="140"/>
      <c r="AQI71" s="140"/>
      <c r="AQJ71" s="140"/>
      <c r="AQK71" s="140"/>
      <c r="AQL71" s="140"/>
      <c r="AQM71" s="140"/>
      <c r="AQN71" s="140"/>
      <c r="AQO71" s="140"/>
      <c r="AQP71" s="140"/>
      <c r="AQQ71" s="140"/>
      <c r="AQR71" s="140"/>
      <c r="AQS71" s="140"/>
      <c r="AQT71" s="140"/>
      <c r="AQU71" s="140"/>
      <c r="AQV71" s="140"/>
      <c r="AQW71" s="140"/>
      <c r="AQX71" s="140"/>
      <c r="AQY71" s="140"/>
      <c r="AQZ71" s="140"/>
      <c r="ARA71" s="140"/>
      <c r="ARB71" s="140"/>
      <c r="ARC71" s="140"/>
      <c r="ARD71" s="140"/>
      <c r="ARE71" s="140"/>
      <c r="ARF71" s="140"/>
      <c r="ARG71" s="140"/>
      <c r="ARH71" s="140"/>
      <c r="ARI71" s="140"/>
      <c r="ARJ71" s="140"/>
      <c r="ARK71" s="140"/>
      <c r="ARL71" s="140"/>
      <c r="ARM71" s="140"/>
      <c r="ARN71" s="140"/>
      <c r="ARO71" s="140"/>
      <c r="ARP71" s="140"/>
      <c r="ARQ71" s="140"/>
      <c r="ARR71" s="140"/>
      <c r="ARS71" s="140"/>
      <c r="ART71" s="140"/>
      <c r="ARU71" s="140"/>
      <c r="ARV71" s="140"/>
      <c r="ARW71" s="140"/>
      <c r="ARX71" s="140"/>
      <c r="ARY71" s="140"/>
      <c r="ARZ71" s="140"/>
      <c r="ASA71" s="140"/>
      <c r="ASB71" s="140"/>
      <c r="ASC71" s="140"/>
      <c r="ASD71" s="140"/>
      <c r="ASE71" s="140"/>
      <c r="ASF71" s="140"/>
      <c r="ASG71" s="140"/>
      <c r="ASH71" s="140"/>
      <c r="ASI71" s="140"/>
      <c r="ASJ71" s="140"/>
      <c r="ASK71" s="140"/>
      <c r="ASL71" s="140"/>
      <c r="ASM71" s="140"/>
      <c r="ASN71" s="140"/>
      <c r="ASO71" s="140"/>
      <c r="ASP71" s="140"/>
      <c r="ASQ71" s="140"/>
      <c r="ASR71" s="140"/>
      <c r="ASS71" s="140"/>
      <c r="AST71" s="140"/>
      <c r="ASU71" s="140"/>
      <c r="ASV71" s="140"/>
      <c r="ASW71" s="140"/>
      <c r="ASX71" s="140"/>
      <c r="ASY71" s="140"/>
      <c r="ASZ71" s="140"/>
      <c r="ATA71" s="140"/>
      <c r="ATB71" s="140"/>
      <c r="ATC71" s="140"/>
      <c r="ATD71" s="140"/>
      <c r="ATE71" s="140"/>
      <c r="ATF71" s="140"/>
      <c r="ATG71" s="140"/>
      <c r="ATH71" s="140"/>
      <c r="ATI71" s="140"/>
      <c r="ATJ71" s="140"/>
      <c r="ATK71" s="140"/>
      <c r="ATL71" s="140"/>
      <c r="ATM71" s="140"/>
      <c r="ATN71" s="140"/>
      <c r="ATO71" s="140"/>
      <c r="ATP71" s="140"/>
      <c r="ATQ71" s="140"/>
      <c r="ATR71" s="140"/>
      <c r="ATS71" s="140"/>
      <c r="ATT71" s="140"/>
      <c r="ATU71" s="140"/>
      <c r="ATV71" s="140"/>
      <c r="ATW71" s="140"/>
      <c r="ATX71" s="140"/>
      <c r="ATY71" s="140"/>
      <c r="ATZ71" s="140"/>
      <c r="AUA71" s="140"/>
      <c r="AUB71" s="140"/>
      <c r="AUC71" s="140"/>
      <c r="AUD71" s="140"/>
      <c r="AUE71" s="140"/>
      <c r="AUF71" s="140"/>
      <c r="AUG71" s="140"/>
      <c r="AUH71" s="140"/>
      <c r="AUI71" s="140"/>
      <c r="AUJ71" s="140"/>
      <c r="AUK71" s="140"/>
      <c r="AUL71" s="140"/>
      <c r="AUM71" s="140"/>
      <c r="AUN71" s="140"/>
      <c r="AUO71" s="140"/>
      <c r="AUP71" s="140"/>
      <c r="AUQ71" s="140"/>
      <c r="AUR71" s="140"/>
      <c r="AUS71" s="140"/>
      <c r="AUT71" s="140"/>
      <c r="AUU71" s="140"/>
      <c r="AUV71" s="140"/>
      <c r="AUW71" s="140"/>
      <c r="AUX71" s="140"/>
      <c r="AUY71" s="140"/>
      <c r="AUZ71" s="140"/>
      <c r="AVA71" s="140"/>
      <c r="AVB71" s="140"/>
      <c r="AVC71" s="140"/>
      <c r="AVD71" s="140"/>
      <c r="AVE71" s="140"/>
      <c r="AVF71" s="140"/>
      <c r="AVG71" s="140"/>
      <c r="AVH71" s="140"/>
      <c r="AVI71" s="140"/>
      <c r="AVJ71" s="140"/>
      <c r="AVK71" s="140"/>
      <c r="AVL71" s="140"/>
      <c r="AVM71" s="140"/>
      <c r="AVN71" s="140"/>
      <c r="AVO71" s="140"/>
      <c r="AVP71" s="140"/>
      <c r="AVQ71" s="140"/>
      <c r="AVR71" s="140"/>
      <c r="AVS71" s="140"/>
      <c r="AVT71" s="140"/>
      <c r="AVU71" s="140"/>
      <c r="AVV71" s="140"/>
      <c r="AVW71" s="140"/>
      <c r="AVX71" s="140"/>
      <c r="AVY71" s="140"/>
      <c r="AVZ71" s="140"/>
      <c r="AWA71" s="140"/>
      <c r="AWB71" s="140"/>
      <c r="AWC71" s="140"/>
      <c r="AWD71" s="140"/>
      <c r="AWE71" s="140"/>
      <c r="AWF71" s="140"/>
      <c r="AWG71" s="140"/>
      <c r="AWH71" s="140"/>
      <c r="AWI71" s="140"/>
      <c r="AWJ71" s="140"/>
      <c r="AWK71" s="140"/>
      <c r="AWL71" s="140"/>
      <c r="AWM71" s="140"/>
      <c r="AWN71" s="140"/>
      <c r="AWO71" s="140"/>
      <c r="AWP71" s="140"/>
      <c r="AWQ71" s="140"/>
      <c r="AWR71" s="140"/>
      <c r="AWS71" s="140"/>
      <c r="AWT71" s="140"/>
      <c r="AWU71" s="140"/>
      <c r="AWV71" s="140"/>
      <c r="AWW71" s="140"/>
      <c r="AWX71" s="140"/>
      <c r="AWY71" s="140"/>
      <c r="AWZ71" s="140"/>
      <c r="AXA71" s="140"/>
      <c r="AXB71" s="140"/>
      <c r="AXC71" s="140"/>
      <c r="AXD71" s="140"/>
      <c r="AXE71" s="140"/>
      <c r="AXF71" s="140"/>
      <c r="AXG71" s="140"/>
      <c r="AXH71" s="140"/>
      <c r="AXI71" s="140"/>
      <c r="AXJ71" s="140"/>
      <c r="AXK71" s="140"/>
      <c r="AXL71" s="140"/>
      <c r="AXM71" s="140"/>
      <c r="AXN71" s="140"/>
      <c r="AXO71" s="140"/>
      <c r="AXP71" s="140"/>
      <c r="AXQ71" s="140"/>
      <c r="AXR71" s="140"/>
      <c r="AXS71" s="140"/>
      <c r="AXT71" s="140"/>
      <c r="AXU71" s="140"/>
      <c r="AXV71" s="140"/>
      <c r="AXW71" s="140"/>
      <c r="AXX71" s="140"/>
      <c r="AXY71" s="140"/>
      <c r="AXZ71" s="140"/>
      <c r="AYA71" s="140"/>
      <c r="AYB71" s="140"/>
      <c r="AYC71" s="140"/>
      <c r="AYD71" s="140"/>
      <c r="AYE71" s="140"/>
      <c r="AYF71" s="140"/>
      <c r="AYG71" s="140"/>
      <c r="AYH71" s="140"/>
      <c r="AYI71" s="140"/>
      <c r="AYJ71" s="140"/>
      <c r="AYK71" s="140"/>
      <c r="AYL71" s="140"/>
      <c r="AYM71" s="140"/>
      <c r="AYN71" s="140"/>
      <c r="AYO71" s="140"/>
      <c r="AYP71" s="140"/>
      <c r="AYQ71" s="140"/>
      <c r="AYR71" s="140"/>
      <c r="AYS71" s="140"/>
      <c r="AYT71" s="140"/>
      <c r="AYU71" s="140"/>
      <c r="AYV71" s="140"/>
      <c r="AYW71" s="140"/>
      <c r="AYX71" s="140"/>
      <c r="AYY71" s="140"/>
      <c r="AYZ71" s="140"/>
      <c r="AZA71" s="140"/>
      <c r="AZB71" s="140"/>
      <c r="AZC71" s="140"/>
      <c r="AZD71" s="140"/>
      <c r="AZE71" s="140"/>
      <c r="AZF71" s="140"/>
      <c r="AZG71" s="140"/>
      <c r="AZH71" s="140"/>
      <c r="AZI71" s="140"/>
      <c r="AZJ71" s="140"/>
      <c r="AZK71" s="140"/>
      <c r="AZL71" s="140"/>
      <c r="AZM71" s="140"/>
      <c r="AZN71" s="140"/>
      <c r="AZO71" s="140"/>
      <c r="AZP71" s="140"/>
      <c r="AZQ71" s="140"/>
      <c r="AZR71" s="140"/>
      <c r="AZS71" s="140"/>
      <c r="AZT71" s="140"/>
      <c r="AZU71" s="140"/>
      <c r="AZV71" s="140"/>
      <c r="AZW71" s="140"/>
      <c r="AZX71" s="140"/>
      <c r="AZY71" s="140"/>
      <c r="AZZ71" s="140"/>
      <c r="BAA71" s="140"/>
      <c r="BAB71" s="140"/>
      <c r="BAC71" s="140"/>
      <c r="BAD71" s="140"/>
      <c r="BAE71" s="140"/>
      <c r="BAF71" s="140"/>
      <c r="BAG71" s="140"/>
      <c r="BAH71" s="140"/>
      <c r="BAI71" s="140"/>
      <c r="BAJ71" s="140"/>
      <c r="BAK71" s="140"/>
      <c r="BAL71" s="140"/>
      <c r="BAM71" s="140"/>
      <c r="BAN71" s="140"/>
      <c r="BAO71" s="140"/>
      <c r="BAP71" s="140"/>
      <c r="BAQ71" s="140"/>
      <c r="BAR71" s="140"/>
      <c r="BAS71" s="140"/>
      <c r="BAT71" s="140"/>
      <c r="BAU71" s="140"/>
      <c r="BAV71" s="140"/>
      <c r="BAW71" s="140"/>
      <c r="BAX71" s="140"/>
      <c r="BAY71" s="140"/>
      <c r="BAZ71" s="140"/>
      <c r="BBA71" s="140"/>
      <c r="BBB71" s="140"/>
      <c r="BBC71" s="140"/>
      <c r="BBD71" s="140"/>
      <c r="BBE71" s="140"/>
      <c r="BBF71" s="140"/>
      <c r="BBG71" s="140"/>
      <c r="BBH71" s="140"/>
      <c r="BBI71" s="140"/>
      <c r="BBJ71" s="140"/>
      <c r="BBK71" s="140"/>
      <c r="BBL71" s="140"/>
      <c r="BBM71" s="140"/>
      <c r="BBN71" s="140"/>
      <c r="BBO71" s="140"/>
      <c r="BBP71" s="140"/>
      <c r="BBQ71" s="140"/>
      <c r="BBR71" s="140"/>
      <c r="BBS71" s="140"/>
      <c r="BBT71" s="140"/>
      <c r="BBU71" s="140"/>
      <c r="BBV71" s="140"/>
      <c r="BBW71" s="140"/>
      <c r="BBX71" s="140"/>
      <c r="BBY71" s="140"/>
      <c r="BBZ71" s="140"/>
      <c r="BCA71" s="140"/>
      <c r="BCB71" s="140"/>
      <c r="BCC71" s="140"/>
      <c r="BCD71" s="140"/>
      <c r="BCE71" s="140"/>
      <c r="BCF71" s="140"/>
      <c r="BCG71" s="140"/>
      <c r="BCH71" s="140"/>
      <c r="BCI71" s="140"/>
      <c r="BCJ71" s="140"/>
      <c r="BCK71" s="140"/>
      <c r="BCL71" s="140"/>
      <c r="BCM71" s="140"/>
      <c r="BCN71" s="140"/>
      <c r="BCO71" s="140"/>
      <c r="BCP71" s="140"/>
      <c r="BCQ71" s="140"/>
      <c r="BCR71" s="140"/>
      <c r="BCS71" s="140"/>
      <c r="BCT71" s="140"/>
      <c r="BCU71" s="140"/>
      <c r="BCV71" s="140"/>
      <c r="BCW71" s="140"/>
      <c r="BCX71" s="140"/>
      <c r="BCY71" s="140"/>
      <c r="BCZ71" s="140"/>
      <c r="BDA71" s="140"/>
      <c r="BDB71" s="140"/>
      <c r="BDC71" s="140"/>
      <c r="BDD71" s="140"/>
      <c r="BDE71" s="140"/>
      <c r="BDF71" s="140"/>
      <c r="BDG71" s="140"/>
      <c r="BDH71" s="140"/>
      <c r="BDI71" s="140"/>
      <c r="BDJ71" s="140"/>
      <c r="BDK71" s="140"/>
      <c r="BDL71" s="140"/>
      <c r="BDM71" s="140"/>
      <c r="BDN71" s="140"/>
      <c r="BDO71" s="140"/>
      <c r="BDP71" s="140"/>
      <c r="BDQ71" s="140"/>
      <c r="BDR71" s="140"/>
      <c r="BDS71" s="140"/>
      <c r="BDT71" s="140"/>
      <c r="BDU71" s="140"/>
      <c r="BDV71" s="140"/>
      <c r="BDW71" s="140"/>
      <c r="BDX71" s="140"/>
      <c r="BDY71" s="140"/>
      <c r="BDZ71" s="140"/>
      <c r="BEA71" s="140"/>
      <c r="BEB71" s="140"/>
      <c r="BEC71" s="140"/>
      <c r="BED71" s="140"/>
      <c r="BEE71" s="140"/>
      <c r="BEF71" s="140"/>
      <c r="BEG71" s="140"/>
      <c r="BEH71" s="140"/>
      <c r="BEI71" s="140"/>
      <c r="BEJ71" s="140"/>
      <c r="BEK71" s="140"/>
      <c r="BEL71" s="140"/>
      <c r="BEM71" s="140"/>
      <c r="BEN71" s="140"/>
      <c r="BEO71" s="140"/>
      <c r="BEP71" s="140"/>
      <c r="BEQ71" s="140"/>
      <c r="BER71" s="140"/>
      <c r="BES71" s="140"/>
      <c r="BET71" s="140"/>
      <c r="BEU71" s="140"/>
      <c r="BEV71" s="140"/>
      <c r="BEW71" s="140"/>
      <c r="BEX71" s="140"/>
      <c r="BEY71" s="140"/>
      <c r="BEZ71" s="140"/>
      <c r="BFA71" s="140"/>
      <c r="BFB71" s="140"/>
      <c r="BFC71" s="140"/>
      <c r="BFD71" s="140"/>
      <c r="BFE71" s="140"/>
      <c r="BFF71" s="140"/>
      <c r="BFG71" s="140"/>
      <c r="BFH71" s="140"/>
      <c r="BFI71" s="140"/>
      <c r="BFJ71" s="140"/>
      <c r="BFK71" s="140"/>
      <c r="BFL71" s="140"/>
      <c r="BFM71" s="140"/>
      <c r="BFN71" s="140"/>
      <c r="BFO71" s="140"/>
      <c r="BFP71" s="140"/>
      <c r="BFQ71" s="140"/>
      <c r="BFR71" s="140"/>
      <c r="BFS71" s="140"/>
      <c r="BFT71" s="140"/>
      <c r="BFU71" s="140"/>
      <c r="BFV71" s="140"/>
      <c r="BFW71" s="140"/>
      <c r="BFX71" s="140"/>
      <c r="BFY71" s="140"/>
      <c r="BFZ71" s="140"/>
      <c r="BGA71" s="140"/>
      <c r="BGB71" s="140"/>
      <c r="BGC71" s="140"/>
      <c r="BGD71" s="140"/>
      <c r="BGE71" s="140"/>
      <c r="BGF71" s="140"/>
      <c r="BGG71" s="140"/>
      <c r="BGH71" s="140"/>
      <c r="BGI71" s="140"/>
      <c r="BGJ71" s="140"/>
      <c r="BGK71" s="140"/>
      <c r="BGL71" s="140"/>
      <c r="BGM71" s="140"/>
      <c r="BGN71" s="140"/>
      <c r="BGO71" s="140"/>
      <c r="BGP71" s="140"/>
      <c r="BGQ71" s="140"/>
      <c r="BGR71" s="140"/>
      <c r="BGS71" s="140"/>
      <c r="BGT71" s="140"/>
      <c r="BGU71" s="140"/>
      <c r="BGV71" s="140"/>
      <c r="BGW71" s="140"/>
      <c r="BGX71" s="140"/>
      <c r="BGY71" s="140"/>
      <c r="BGZ71" s="140"/>
      <c r="BHA71" s="140"/>
      <c r="BHB71" s="140"/>
      <c r="BHC71" s="140"/>
      <c r="BHD71" s="140"/>
      <c r="BHE71" s="140"/>
      <c r="BHF71" s="140"/>
      <c r="BHG71" s="140"/>
      <c r="BHH71" s="140"/>
      <c r="BHI71" s="140"/>
      <c r="BHJ71" s="140"/>
      <c r="BHK71" s="140"/>
      <c r="BHL71" s="140"/>
      <c r="BHM71" s="140"/>
      <c r="BHN71" s="140"/>
      <c r="BHO71" s="140"/>
      <c r="BHP71" s="140"/>
      <c r="BHQ71" s="140"/>
      <c r="BHR71" s="140"/>
      <c r="BHS71" s="140"/>
      <c r="BHT71" s="140"/>
      <c r="BHU71" s="140"/>
      <c r="BHV71" s="140"/>
      <c r="BHW71" s="140"/>
      <c r="BHX71" s="140"/>
      <c r="BHY71" s="140"/>
      <c r="BHZ71" s="140"/>
      <c r="BIA71" s="140"/>
      <c r="BIB71" s="140"/>
      <c r="BIC71" s="140"/>
      <c r="BID71" s="140"/>
      <c r="BIE71" s="140"/>
      <c r="BIF71" s="140"/>
      <c r="BIG71" s="140"/>
      <c r="BIH71" s="140"/>
      <c r="BII71" s="140"/>
      <c r="BIJ71" s="140"/>
      <c r="BIK71" s="140"/>
      <c r="BIL71" s="140"/>
      <c r="BIM71" s="140"/>
      <c r="BIN71" s="140"/>
      <c r="BIO71" s="140"/>
      <c r="BIP71" s="140"/>
      <c r="BIQ71" s="140"/>
      <c r="BIR71" s="140"/>
      <c r="BIS71" s="140"/>
      <c r="BIT71" s="140"/>
      <c r="BIU71" s="140"/>
      <c r="BIV71" s="140"/>
      <c r="BIW71" s="140"/>
      <c r="BIX71" s="140"/>
      <c r="BIY71" s="140"/>
      <c r="BIZ71" s="140"/>
      <c r="BJA71" s="140"/>
      <c r="BJB71" s="140"/>
      <c r="BJC71" s="140"/>
      <c r="BJD71" s="140"/>
      <c r="BJE71" s="140"/>
      <c r="BJF71" s="140"/>
      <c r="BJG71" s="140"/>
      <c r="BJH71" s="140"/>
      <c r="BJI71" s="140"/>
      <c r="BJJ71" s="140"/>
      <c r="BJK71" s="140"/>
      <c r="BJL71" s="140"/>
      <c r="BJM71" s="140"/>
      <c r="BJN71" s="140"/>
      <c r="BJO71" s="140"/>
      <c r="BJP71" s="140"/>
      <c r="BJQ71" s="140"/>
      <c r="BJR71" s="140"/>
      <c r="BJS71" s="140"/>
      <c r="BJT71" s="140"/>
      <c r="BJU71" s="140"/>
      <c r="BJV71" s="140"/>
      <c r="BJW71" s="140"/>
      <c r="BJX71" s="140"/>
      <c r="BJY71" s="140"/>
      <c r="BJZ71" s="140"/>
      <c r="BKA71" s="140"/>
      <c r="BKB71" s="140"/>
      <c r="BKC71" s="140"/>
      <c r="BKD71" s="140"/>
      <c r="BKE71" s="140"/>
      <c r="BKF71" s="140"/>
      <c r="BKG71" s="140"/>
      <c r="BKH71" s="140"/>
      <c r="BKI71" s="140"/>
      <c r="BKJ71" s="140"/>
      <c r="BKK71" s="140"/>
      <c r="BKL71" s="140"/>
      <c r="BKM71" s="140"/>
      <c r="BKN71" s="140"/>
      <c r="BKO71" s="140"/>
      <c r="BKP71" s="140"/>
      <c r="BKQ71" s="140"/>
      <c r="BKR71" s="140"/>
      <c r="BKS71" s="140"/>
      <c r="BKT71" s="140"/>
      <c r="BKU71" s="140"/>
      <c r="BKV71" s="140"/>
      <c r="BKW71" s="140"/>
      <c r="BKX71" s="140"/>
      <c r="BKY71" s="140"/>
      <c r="BKZ71" s="140"/>
      <c r="BLA71" s="140"/>
      <c r="BLB71" s="140"/>
      <c r="BLC71" s="140"/>
      <c r="BLD71" s="140"/>
      <c r="BLE71" s="140"/>
      <c r="BLF71" s="140"/>
      <c r="BLG71" s="140"/>
      <c r="BLH71" s="140"/>
      <c r="BLI71" s="140"/>
      <c r="BLJ71" s="140"/>
      <c r="BLK71" s="140"/>
      <c r="BLL71" s="140"/>
      <c r="BLM71" s="140"/>
      <c r="BLN71" s="140"/>
      <c r="BLO71" s="140"/>
      <c r="BLP71" s="140"/>
      <c r="BLQ71" s="140"/>
      <c r="BLR71" s="140"/>
      <c r="BLS71" s="140"/>
      <c r="BLT71" s="140"/>
      <c r="BLU71" s="140"/>
      <c r="BLV71" s="140"/>
      <c r="BLW71" s="140"/>
      <c r="BLX71" s="140"/>
      <c r="BLY71" s="140"/>
      <c r="BLZ71" s="140"/>
      <c r="BMA71" s="140"/>
      <c r="BMB71" s="140"/>
      <c r="BMC71" s="140"/>
      <c r="BMD71" s="140"/>
      <c r="BME71" s="140"/>
      <c r="BMF71" s="140"/>
      <c r="BMG71" s="140"/>
      <c r="BMH71" s="140"/>
      <c r="BMI71" s="140"/>
      <c r="BMJ71" s="140"/>
      <c r="BMK71" s="140"/>
      <c r="BML71" s="140"/>
      <c r="BMM71" s="140"/>
      <c r="BMN71" s="140"/>
      <c r="BMO71" s="140"/>
      <c r="BMP71" s="140"/>
      <c r="BMQ71" s="140"/>
      <c r="BMR71" s="140"/>
      <c r="BMS71" s="140"/>
      <c r="BMT71" s="140"/>
      <c r="BMU71" s="140"/>
      <c r="BMV71" s="140"/>
      <c r="BMW71" s="140"/>
      <c r="BMX71" s="140"/>
      <c r="BMY71" s="140"/>
      <c r="BMZ71" s="140"/>
      <c r="BNA71" s="140"/>
      <c r="BNB71" s="140"/>
      <c r="BNC71" s="140"/>
      <c r="BND71" s="140"/>
      <c r="BNE71" s="140"/>
      <c r="BNF71" s="140"/>
      <c r="BNG71" s="140"/>
      <c r="BNH71" s="140"/>
      <c r="BNI71" s="140"/>
      <c r="BNJ71" s="140"/>
      <c r="BNK71" s="140"/>
      <c r="BNL71" s="140"/>
      <c r="BNM71" s="140"/>
      <c r="BNN71" s="140"/>
      <c r="BNO71" s="140"/>
      <c r="BNP71" s="140"/>
      <c r="BNQ71" s="140"/>
      <c r="BNR71" s="140"/>
      <c r="BNS71" s="140"/>
      <c r="BNT71" s="140"/>
      <c r="BNU71" s="140"/>
      <c r="BNV71" s="140"/>
      <c r="BNW71" s="140"/>
      <c r="BNX71" s="140"/>
      <c r="BNY71" s="140"/>
      <c r="BNZ71" s="140"/>
      <c r="BOA71" s="140"/>
      <c r="BOB71" s="140"/>
      <c r="BOC71" s="140"/>
      <c r="BOD71" s="140"/>
      <c r="BOE71" s="140"/>
      <c r="BOF71" s="140"/>
      <c r="BOG71" s="140"/>
      <c r="BOH71" s="140"/>
      <c r="BOI71" s="140"/>
      <c r="BOJ71" s="140"/>
      <c r="BOK71" s="140"/>
      <c r="BOL71" s="140"/>
      <c r="BOM71" s="140"/>
      <c r="BON71" s="140"/>
      <c r="BOO71" s="140"/>
      <c r="BOP71" s="140"/>
      <c r="BOQ71" s="140"/>
      <c r="BOR71" s="140"/>
      <c r="BOS71" s="140"/>
      <c r="BOT71" s="140"/>
      <c r="BOU71" s="140"/>
      <c r="BOV71" s="140"/>
      <c r="BOW71" s="140"/>
      <c r="BOX71" s="140"/>
      <c r="BOY71" s="140"/>
      <c r="BOZ71" s="140"/>
      <c r="BPA71" s="140"/>
      <c r="BPB71" s="140"/>
      <c r="BPC71" s="140"/>
      <c r="BPD71" s="140"/>
      <c r="BPE71" s="140"/>
      <c r="BPF71" s="140"/>
      <c r="BPG71" s="140"/>
      <c r="BPH71" s="140"/>
      <c r="BPI71" s="140"/>
      <c r="BPJ71" s="140"/>
      <c r="BPK71" s="140"/>
      <c r="BPL71" s="140"/>
      <c r="BPM71" s="140"/>
      <c r="BPN71" s="140"/>
      <c r="BPO71" s="140"/>
      <c r="BPP71" s="140"/>
      <c r="BPQ71" s="140"/>
      <c r="BPR71" s="140"/>
      <c r="BPS71" s="140"/>
      <c r="BPT71" s="140"/>
      <c r="BPU71" s="140"/>
      <c r="BPV71" s="140"/>
      <c r="BPW71" s="140"/>
      <c r="BPX71" s="140"/>
      <c r="BPY71" s="140"/>
      <c r="BPZ71" s="140"/>
      <c r="BQA71" s="140"/>
      <c r="BQB71" s="140"/>
      <c r="BQC71" s="140"/>
      <c r="BQD71" s="140"/>
      <c r="BQE71" s="140"/>
      <c r="BQF71" s="140"/>
      <c r="BQG71" s="140"/>
      <c r="BQH71" s="140"/>
      <c r="BQI71" s="140"/>
      <c r="BQJ71" s="140"/>
      <c r="BQK71" s="140"/>
      <c r="BQL71" s="140"/>
      <c r="BQM71" s="140"/>
      <c r="BQN71" s="140"/>
      <c r="BQO71" s="140"/>
      <c r="BQP71" s="140"/>
      <c r="BQQ71" s="140"/>
      <c r="BQR71" s="140"/>
      <c r="BQS71" s="140"/>
      <c r="BQT71" s="140"/>
      <c r="BQU71" s="140"/>
      <c r="BQV71" s="140"/>
      <c r="BQW71" s="140"/>
      <c r="BQX71" s="140"/>
      <c r="BQY71" s="140"/>
      <c r="BQZ71" s="140"/>
      <c r="BRA71" s="140"/>
      <c r="BRB71" s="140"/>
      <c r="BRC71" s="140"/>
      <c r="BRD71" s="140"/>
      <c r="BRE71" s="140"/>
      <c r="BRF71" s="140"/>
      <c r="BRG71" s="140"/>
      <c r="BRH71" s="140"/>
      <c r="BRI71" s="140"/>
      <c r="BRJ71" s="140"/>
      <c r="BRK71" s="140"/>
      <c r="BRL71" s="140"/>
      <c r="BRM71" s="140"/>
      <c r="BRN71" s="140"/>
      <c r="BRO71" s="140"/>
      <c r="BRP71" s="140"/>
      <c r="BRQ71" s="140"/>
      <c r="BRR71" s="140"/>
      <c r="BRS71" s="140"/>
      <c r="BRT71" s="140"/>
      <c r="BRU71" s="140"/>
      <c r="BRV71" s="140"/>
      <c r="BRW71" s="140"/>
      <c r="BRX71" s="140"/>
      <c r="BRY71" s="140"/>
      <c r="BRZ71" s="140"/>
      <c r="BSA71" s="140"/>
      <c r="BSB71" s="140"/>
      <c r="BSC71" s="140"/>
      <c r="BSD71" s="140"/>
      <c r="BSE71" s="140"/>
      <c r="BSF71" s="140"/>
      <c r="BSG71" s="140"/>
      <c r="BSH71" s="140"/>
      <c r="BSI71" s="140"/>
      <c r="BSJ71" s="140"/>
      <c r="BSK71" s="140"/>
      <c r="BSL71" s="140"/>
      <c r="BSM71" s="140"/>
      <c r="BSN71" s="140"/>
      <c r="BSO71" s="140"/>
      <c r="BSP71" s="140"/>
      <c r="BSQ71" s="140"/>
      <c r="BSR71" s="140"/>
      <c r="BSS71" s="140"/>
      <c r="BST71" s="140"/>
      <c r="BSU71" s="140"/>
      <c r="BSV71" s="140"/>
      <c r="BSW71" s="140"/>
      <c r="BSX71" s="140"/>
      <c r="BSY71" s="140"/>
      <c r="BSZ71" s="140"/>
      <c r="BTA71" s="140"/>
      <c r="BTB71" s="140"/>
      <c r="BTC71" s="140"/>
      <c r="BTD71" s="140"/>
      <c r="BTE71" s="140"/>
      <c r="BTF71" s="140"/>
      <c r="BTG71" s="140"/>
      <c r="BTH71" s="140"/>
      <c r="BTI71" s="140"/>
      <c r="BTJ71" s="140"/>
      <c r="BTK71" s="140"/>
      <c r="BTL71" s="140"/>
      <c r="BTM71" s="140"/>
      <c r="BTN71" s="140"/>
      <c r="BTO71" s="140"/>
      <c r="BTP71" s="140"/>
      <c r="BTQ71" s="140"/>
      <c r="BTR71" s="140"/>
      <c r="BTS71" s="140"/>
      <c r="BTT71" s="140"/>
      <c r="BTU71" s="140"/>
      <c r="BTV71" s="140"/>
      <c r="BTW71" s="140"/>
      <c r="BTX71" s="140"/>
      <c r="BTY71" s="140"/>
      <c r="BTZ71" s="140"/>
      <c r="BUA71" s="140"/>
      <c r="BUB71" s="140"/>
      <c r="BUC71" s="140"/>
      <c r="BUD71" s="140"/>
      <c r="BUE71" s="140"/>
      <c r="BUF71" s="140"/>
      <c r="BUG71" s="140"/>
      <c r="BUH71" s="140"/>
      <c r="BUI71" s="140"/>
      <c r="BUJ71" s="140"/>
      <c r="BUK71" s="140"/>
      <c r="BUL71" s="140"/>
      <c r="BUM71" s="140"/>
      <c r="BUN71" s="140"/>
      <c r="BUO71" s="140"/>
      <c r="BUP71" s="140"/>
      <c r="BUQ71" s="140"/>
      <c r="BUR71" s="140"/>
      <c r="BUS71" s="140"/>
      <c r="BUT71" s="140"/>
      <c r="BUU71" s="140"/>
      <c r="BUV71" s="140"/>
      <c r="BUW71" s="140"/>
      <c r="BUX71" s="140"/>
      <c r="BUY71" s="140"/>
      <c r="BUZ71" s="140"/>
      <c r="BVA71" s="140"/>
      <c r="BVB71" s="140"/>
      <c r="BVC71" s="140"/>
      <c r="BVD71" s="140"/>
      <c r="BVE71" s="140"/>
      <c r="BVF71" s="140"/>
      <c r="BVG71" s="140"/>
      <c r="BVH71" s="140"/>
      <c r="BVI71" s="140"/>
      <c r="BVJ71" s="140"/>
      <c r="BVK71" s="140"/>
      <c r="BVL71" s="140"/>
      <c r="BVM71" s="140"/>
      <c r="BVN71" s="140"/>
      <c r="BVO71" s="140"/>
      <c r="BVP71" s="140"/>
      <c r="BVQ71" s="140"/>
      <c r="BVR71" s="140"/>
      <c r="BVS71" s="140"/>
      <c r="BVT71" s="140"/>
      <c r="BVU71" s="140"/>
      <c r="BVV71" s="140"/>
      <c r="BVW71" s="140"/>
      <c r="BVX71" s="140"/>
      <c r="BVY71" s="140"/>
      <c r="BVZ71" s="140"/>
      <c r="BWA71" s="140"/>
      <c r="BWB71" s="140"/>
      <c r="BWC71" s="140"/>
      <c r="BWD71" s="140"/>
      <c r="BWE71" s="140"/>
      <c r="BWF71" s="140"/>
      <c r="BWG71" s="140"/>
      <c r="BWH71" s="140"/>
      <c r="BWI71" s="140"/>
      <c r="BWJ71" s="140"/>
      <c r="BWK71" s="140"/>
      <c r="BWL71" s="140"/>
      <c r="BWM71" s="140"/>
      <c r="BWN71" s="140"/>
      <c r="BWO71" s="140"/>
      <c r="BWP71" s="140"/>
      <c r="BWQ71" s="140"/>
      <c r="BWR71" s="140"/>
      <c r="BWS71" s="140"/>
      <c r="BWT71" s="140"/>
      <c r="BWU71" s="140"/>
      <c r="BWV71" s="140"/>
      <c r="BWW71" s="140"/>
      <c r="BWX71" s="140"/>
      <c r="BWY71" s="140"/>
      <c r="BWZ71" s="140"/>
      <c r="BXA71" s="140"/>
      <c r="BXB71" s="140"/>
      <c r="BXC71" s="140"/>
      <c r="BXD71" s="140"/>
      <c r="BXE71" s="140"/>
      <c r="BXF71" s="140"/>
      <c r="BXG71" s="140"/>
      <c r="BXH71" s="140"/>
      <c r="BXI71" s="140"/>
      <c r="BXJ71" s="140"/>
      <c r="BXK71" s="140"/>
      <c r="BXL71" s="140"/>
      <c r="BXM71" s="140"/>
      <c r="BXN71" s="140"/>
      <c r="BXO71" s="140"/>
      <c r="BXP71" s="140"/>
      <c r="BXQ71" s="140"/>
      <c r="BXR71" s="140"/>
      <c r="BXS71" s="140"/>
      <c r="BXT71" s="140"/>
      <c r="BXU71" s="140"/>
      <c r="BXV71" s="140"/>
      <c r="BXW71" s="140"/>
      <c r="BXX71" s="140"/>
      <c r="BXY71" s="140"/>
      <c r="BXZ71" s="140"/>
      <c r="BYA71" s="140"/>
      <c r="BYB71" s="140"/>
      <c r="BYC71" s="140"/>
      <c r="BYD71" s="140"/>
      <c r="BYE71" s="140"/>
      <c r="BYF71" s="140"/>
      <c r="BYG71" s="140"/>
      <c r="BYH71" s="140"/>
      <c r="BYI71" s="140"/>
      <c r="BYJ71" s="140"/>
      <c r="BYK71" s="140"/>
      <c r="BYL71" s="140"/>
      <c r="BYM71" s="140"/>
      <c r="BYN71" s="140"/>
      <c r="BYO71" s="140"/>
      <c r="BYP71" s="140"/>
      <c r="BYQ71" s="140"/>
      <c r="BYR71" s="140"/>
      <c r="BYS71" s="140"/>
      <c r="BYT71" s="140"/>
      <c r="BYU71" s="140"/>
      <c r="BYV71" s="140"/>
      <c r="BYW71" s="140"/>
      <c r="BYX71" s="140"/>
      <c r="BYY71" s="140"/>
      <c r="BYZ71" s="140"/>
      <c r="BZA71" s="140"/>
      <c r="BZB71" s="140"/>
      <c r="BZC71" s="140"/>
      <c r="BZD71" s="140"/>
      <c r="BZE71" s="140"/>
      <c r="BZF71" s="140"/>
      <c r="BZG71" s="140"/>
      <c r="BZH71" s="140"/>
      <c r="BZI71" s="140"/>
      <c r="BZJ71" s="140"/>
      <c r="BZK71" s="140"/>
      <c r="BZL71" s="140"/>
      <c r="BZM71" s="140"/>
      <c r="BZN71" s="140"/>
      <c r="BZO71" s="140"/>
      <c r="BZP71" s="140"/>
      <c r="BZQ71" s="140"/>
      <c r="BZR71" s="140"/>
      <c r="BZS71" s="140"/>
      <c r="BZT71" s="140"/>
      <c r="BZU71" s="140"/>
      <c r="BZV71" s="140"/>
      <c r="BZW71" s="140"/>
      <c r="BZX71" s="140"/>
      <c r="BZY71" s="140"/>
      <c r="BZZ71" s="140"/>
      <c r="CAA71" s="140"/>
      <c r="CAB71" s="140"/>
      <c r="CAC71" s="140"/>
      <c r="CAD71" s="140"/>
      <c r="CAE71" s="140"/>
      <c r="CAF71" s="140"/>
      <c r="CAG71" s="140"/>
      <c r="CAH71" s="140"/>
      <c r="CAI71" s="140"/>
      <c r="CAJ71" s="140"/>
      <c r="CAK71" s="140"/>
      <c r="CAL71" s="140"/>
      <c r="CAM71" s="140"/>
      <c r="CAN71" s="140"/>
      <c r="CAO71" s="140"/>
      <c r="CAP71" s="140"/>
      <c r="CAQ71" s="140"/>
      <c r="CAR71" s="140"/>
      <c r="CAS71" s="140"/>
      <c r="CAT71" s="140"/>
      <c r="CAU71" s="140"/>
      <c r="CAV71" s="140"/>
      <c r="CAW71" s="140"/>
      <c r="CAX71" s="140"/>
      <c r="CAY71" s="140"/>
      <c r="CAZ71" s="140"/>
      <c r="CBA71" s="140"/>
      <c r="CBB71" s="140"/>
      <c r="CBC71" s="140"/>
      <c r="CBD71" s="140"/>
      <c r="CBE71" s="140"/>
      <c r="CBF71" s="140"/>
      <c r="CBG71" s="140"/>
      <c r="CBH71" s="140"/>
      <c r="CBI71" s="140"/>
      <c r="CBJ71" s="140"/>
      <c r="CBK71" s="140"/>
      <c r="CBL71" s="140"/>
      <c r="CBM71" s="140"/>
      <c r="CBN71" s="140"/>
      <c r="CBO71" s="140"/>
      <c r="CBP71" s="140"/>
      <c r="CBQ71" s="140"/>
      <c r="CBR71" s="140"/>
      <c r="CBS71" s="140"/>
      <c r="CBT71" s="140"/>
      <c r="CBU71" s="140"/>
      <c r="CBV71" s="140"/>
      <c r="CBW71" s="140"/>
      <c r="CBX71" s="140"/>
      <c r="CBY71" s="140"/>
      <c r="CBZ71" s="140"/>
      <c r="CCA71" s="140"/>
      <c r="CCB71" s="140"/>
      <c r="CCC71" s="140"/>
      <c r="CCD71" s="140"/>
      <c r="CCE71" s="140"/>
      <c r="CCF71" s="140"/>
      <c r="CCG71" s="140"/>
      <c r="CCH71" s="140"/>
      <c r="CCI71" s="140"/>
      <c r="CCJ71" s="140"/>
      <c r="CCK71" s="140"/>
      <c r="CCL71" s="140"/>
      <c r="CCM71" s="140"/>
      <c r="CCN71" s="140"/>
      <c r="CCO71" s="140"/>
      <c r="CCP71" s="140"/>
      <c r="CCQ71" s="140"/>
      <c r="CCR71" s="140"/>
      <c r="CCS71" s="140"/>
      <c r="CCT71" s="140"/>
      <c r="CCU71" s="140"/>
      <c r="CCV71" s="140"/>
      <c r="CCW71" s="140"/>
      <c r="CCX71" s="140"/>
      <c r="CCY71" s="140"/>
      <c r="CCZ71" s="140"/>
      <c r="CDA71" s="140"/>
      <c r="CDB71" s="140"/>
      <c r="CDC71" s="140"/>
      <c r="CDD71" s="140"/>
      <c r="CDE71" s="140"/>
      <c r="CDF71" s="140"/>
      <c r="CDG71" s="140"/>
      <c r="CDH71" s="140"/>
      <c r="CDI71" s="140"/>
      <c r="CDJ71" s="140"/>
      <c r="CDK71" s="140"/>
      <c r="CDL71" s="140"/>
      <c r="CDM71" s="140"/>
      <c r="CDN71" s="140"/>
      <c r="CDO71" s="140"/>
      <c r="CDP71" s="140"/>
      <c r="CDQ71" s="140"/>
      <c r="CDR71" s="140"/>
      <c r="CDS71" s="140"/>
      <c r="CDT71" s="140"/>
      <c r="CDU71" s="140"/>
      <c r="CDV71" s="140"/>
      <c r="CDW71" s="140"/>
      <c r="CDX71" s="140"/>
      <c r="CDY71" s="140"/>
      <c r="CDZ71" s="140"/>
      <c r="CEA71" s="140"/>
      <c r="CEB71" s="140"/>
      <c r="CEC71" s="140"/>
      <c r="CED71" s="140"/>
      <c r="CEE71" s="140"/>
      <c r="CEF71" s="140"/>
      <c r="CEG71" s="140"/>
      <c r="CEH71" s="140"/>
      <c r="CEI71" s="140"/>
      <c r="CEJ71" s="140"/>
      <c r="CEK71" s="140"/>
      <c r="CEL71" s="140"/>
      <c r="CEM71" s="140"/>
      <c r="CEN71" s="140"/>
      <c r="CEO71" s="140"/>
      <c r="CEP71" s="140"/>
      <c r="CEQ71" s="140"/>
      <c r="CER71" s="140"/>
      <c r="CES71" s="140"/>
      <c r="CET71" s="140"/>
      <c r="CEU71" s="140"/>
      <c r="CEV71" s="140"/>
      <c r="CEW71" s="140"/>
      <c r="CEX71" s="140"/>
      <c r="CEY71" s="140"/>
      <c r="CEZ71" s="140"/>
      <c r="CFA71" s="140"/>
      <c r="CFB71" s="140"/>
      <c r="CFC71" s="140"/>
      <c r="CFD71" s="140"/>
      <c r="CFE71" s="140"/>
      <c r="CFF71" s="140"/>
      <c r="CFG71" s="140"/>
      <c r="CFH71" s="140"/>
      <c r="CFI71" s="140"/>
      <c r="CFJ71" s="140"/>
      <c r="CFK71" s="140"/>
      <c r="CFL71" s="140"/>
      <c r="CFM71" s="140"/>
      <c r="CFN71" s="140"/>
      <c r="CFO71" s="140"/>
      <c r="CFP71" s="140"/>
      <c r="CFQ71" s="140"/>
      <c r="CFR71" s="140"/>
      <c r="CFS71" s="140"/>
      <c r="CFT71" s="140"/>
      <c r="CFU71" s="140"/>
      <c r="CFV71" s="140"/>
      <c r="CFW71" s="140"/>
      <c r="CFX71" s="140"/>
      <c r="CFY71" s="140"/>
      <c r="CFZ71" s="140"/>
      <c r="CGA71" s="140"/>
      <c r="CGB71" s="140"/>
      <c r="CGC71" s="140"/>
      <c r="CGD71" s="140"/>
      <c r="CGE71" s="140"/>
      <c r="CGF71" s="140"/>
      <c r="CGG71" s="140"/>
      <c r="CGH71" s="140"/>
      <c r="CGI71" s="140"/>
      <c r="CGJ71" s="140"/>
      <c r="CGK71" s="140"/>
      <c r="CGL71" s="140"/>
      <c r="CGM71" s="140"/>
      <c r="CGN71" s="140"/>
      <c r="CGO71" s="140"/>
      <c r="CGP71" s="140"/>
      <c r="CGQ71" s="140"/>
      <c r="CGR71" s="140"/>
      <c r="CGS71" s="140"/>
      <c r="CGT71" s="140"/>
      <c r="CGU71" s="140"/>
      <c r="CGV71" s="140"/>
      <c r="CGW71" s="140"/>
      <c r="CGX71" s="140"/>
      <c r="CGY71" s="140"/>
      <c r="CGZ71" s="140"/>
      <c r="CHA71" s="140"/>
      <c r="CHB71" s="140"/>
      <c r="CHC71" s="140"/>
      <c r="CHD71" s="140"/>
      <c r="CHE71" s="140"/>
      <c r="CHF71" s="140"/>
      <c r="CHG71" s="140"/>
      <c r="CHH71" s="140"/>
      <c r="CHI71" s="140"/>
      <c r="CHJ71" s="140"/>
      <c r="CHK71" s="140"/>
      <c r="CHL71" s="140"/>
      <c r="CHM71" s="140"/>
      <c r="CHN71" s="140"/>
      <c r="CHO71" s="140"/>
      <c r="CHP71" s="140"/>
      <c r="CHQ71" s="140"/>
      <c r="CHR71" s="140"/>
      <c r="CHS71" s="140"/>
      <c r="CHT71" s="140"/>
      <c r="CHU71" s="140"/>
      <c r="CHV71" s="140"/>
      <c r="CHW71" s="140"/>
      <c r="CHX71" s="140"/>
      <c r="CHY71" s="140"/>
      <c r="CHZ71" s="140"/>
      <c r="CIA71" s="140"/>
      <c r="CIB71" s="140"/>
      <c r="CIC71" s="140"/>
      <c r="CID71" s="140"/>
      <c r="CIE71" s="140"/>
      <c r="CIF71" s="140"/>
      <c r="CIG71" s="140"/>
      <c r="CIH71" s="140"/>
      <c r="CII71" s="140"/>
      <c r="CIJ71" s="140"/>
      <c r="CIK71" s="140"/>
      <c r="CIL71" s="140"/>
      <c r="CIM71" s="140"/>
      <c r="CIN71" s="140"/>
      <c r="CIO71" s="140"/>
      <c r="CIP71" s="140"/>
      <c r="CIQ71" s="140"/>
      <c r="CIR71" s="140"/>
      <c r="CIS71" s="140"/>
      <c r="CIT71" s="140"/>
      <c r="CIU71" s="140"/>
      <c r="CIV71" s="140"/>
      <c r="CIW71" s="140"/>
      <c r="CIX71" s="140"/>
      <c r="CIY71" s="140"/>
      <c r="CIZ71" s="140"/>
      <c r="CJA71" s="140"/>
      <c r="CJB71" s="140"/>
      <c r="CJC71" s="140"/>
      <c r="CJD71" s="140"/>
      <c r="CJE71" s="140"/>
      <c r="CJF71" s="140"/>
      <c r="CJG71" s="140"/>
      <c r="CJH71" s="140"/>
      <c r="CJI71" s="140"/>
      <c r="CJJ71" s="140"/>
      <c r="CJK71" s="140"/>
      <c r="CJL71" s="140"/>
      <c r="CJM71" s="140"/>
      <c r="CJN71" s="140"/>
      <c r="CJO71" s="140"/>
      <c r="CJP71" s="140"/>
      <c r="CJQ71" s="140"/>
      <c r="CJR71" s="140"/>
      <c r="CJS71" s="140"/>
      <c r="CJT71" s="140"/>
      <c r="CJU71" s="140"/>
      <c r="CJV71" s="140"/>
      <c r="CJW71" s="140"/>
      <c r="CJX71" s="140"/>
      <c r="CJY71" s="140"/>
      <c r="CJZ71" s="140"/>
      <c r="CKA71" s="140"/>
      <c r="CKB71" s="140"/>
      <c r="CKC71" s="140"/>
      <c r="CKD71" s="140"/>
      <c r="CKE71" s="140"/>
      <c r="CKF71" s="140"/>
      <c r="CKG71" s="140"/>
      <c r="CKH71" s="140"/>
      <c r="CKI71" s="140"/>
      <c r="CKJ71" s="140"/>
      <c r="CKK71" s="140"/>
      <c r="CKL71" s="140"/>
      <c r="CKM71" s="140"/>
      <c r="CKN71" s="140"/>
      <c r="CKO71" s="140"/>
      <c r="CKP71" s="140"/>
      <c r="CKQ71" s="140"/>
      <c r="CKR71" s="140"/>
      <c r="CKS71" s="140"/>
      <c r="CKT71" s="140"/>
      <c r="CKU71" s="140"/>
      <c r="CKV71" s="140"/>
      <c r="CKW71" s="140"/>
      <c r="CKX71" s="140"/>
      <c r="CKY71" s="140"/>
      <c r="CKZ71" s="140"/>
      <c r="CLA71" s="140"/>
      <c r="CLB71" s="140"/>
      <c r="CLC71" s="140"/>
      <c r="CLD71" s="140"/>
      <c r="CLE71" s="140"/>
      <c r="CLF71" s="140"/>
      <c r="CLG71" s="140"/>
      <c r="CLH71" s="140"/>
      <c r="CLI71" s="140"/>
      <c r="CLJ71" s="140"/>
      <c r="CLK71" s="140"/>
      <c r="CLL71" s="140"/>
      <c r="CLM71" s="140"/>
      <c r="CLN71" s="140"/>
      <c r="CLO71" s="140"/>
      <c r="CLP71" s="140"/>
      <c r="CLQ71" s="140"/>
      <c r="CLR71" s="140"/>
      <c r="CLS71" s="140"/>
      <c r="CLT71" s="140"/>
      <c r="CLU71" s="140"/>
      <c r="CLV71" s="140"/>
      <c r="CLW71" s="140"/>
      <c r="CLX71" s="140"/>
      <c r="CLY71" s="140"/>
      <c r="CLZ71" s="140"/>
      <c r="CMA71" s="140"/>
      <c r="CMB71" s="140"/>
      <c r="CMC71" s="140"/>
      <c r="CMD71" s="140"/>
      <c r="CME71" s="140"/>
      <c r="CMF71" s="140"/>
      <c r="CMG71" s="140"/>
      <c r="CMH71" s="140"/>
      <c r="CMI71" s="140"/>
      <c r="CMJ71" s="140"/>
      <c r="CMK71" s="140"/>
      <c r="CML71" s="140"/>
      <c r="CMM71" s="140"/>
      <c r="CMN71" s="140"/>
      <c r="CMO71" s="140"/>
      <c r="CMP71" s="140"/>
      <c r="CMQ71" s="140"/>
      <c r="CMR71" s="140"/>
      <c r="CMS71" s="140"/>
      <c r="CMT71" s="140"/>
      <c r="CMU71" s="140"/>
      <c r="CMV71" s="140"/>
      <c r="CMW71" s="140"/>
      <c r="CMX71" s="140"/>
      <c r="CMY71" s="140"/>
      <c r="CMZ71" s="140"/>
      <c r="CNA71" s="140"/>
      <c r="CNB71" s="140"/>
      <c r="CNC71" s="140"/>
      <c r="CND71" s="140"/>
      <c r="CNE71" s="140"/>
      <c r="CNF71" s="140"/>
      <c r="CNG71" s="140"/>
      <c r="CNH71" s="140"/>
      <c r="CNI71" s="140"/>
      <c r="CNJ71" s="140"/>
      <c r="CNK71" s="140"/>
      <c r="CNL71" s="140"/>
      <c r="CNM71" s="140"/>
      <c r="CNN71" s="140"/>
      <c r="CNO71" s="140"/>
      <c r="CNP71" s="140"/>
      <c r="CNQ71" s="140"/>
      <c r="CNR71" s="140"/>
      <c r="CNS71" s="140"/>
      <c r="CNT71" s="140"/>
      <c r="CNU71" s="140"/>
      <c r="CNV71" s="140"/>
      <c r="CNW71" s="140"/>
      <c r="CNX71" s="140"/>
      <c r="CNY71" s="140"/>
      <c r="CNZ71" s="140"/>
      <c r="COA71" s="140"/>
      <c r="COB71" s="140"/>
      <c r="COC71" s="140"/>
      <c r="COD71" s="140"/>
      <c r="COE71" s="140"/>
      <c r="COF71" s="140"/>
      <c r="COG71" s="140"/>
      <c r="COH71" s="140"/>
      <c r="COI71" s="140"/>
      <c r="COJ71" s="140"/>
      <c r="COK71" s="140"/>
      <c r="COL71" s="140"/>
      <c r="COM71" s="140"/>
      <c r="CON71" s="140"/>
      <c r="COO71" s="140"/>
      <c r="COP71" s="140"/>
      <c r="COQ71" s="140"/>
      <c r="COR71" s="140"/>
      <c r="COS71" s="140"/>
      <c r="COT71" s="140"/>
      <c r="COU71" s="140"/>
      <c r="COV71" s="140"/>
      <c r="COW71" s="140"/>
      <c r="COX71" s="140"/>
      <c r="COY71" s="140"/>
      <c r="COZ71" s="140"/>
      <c r="CPA71" s="140"/>
      <c r="CPB71" s="140"/>
      <c r="CPC71" s="140"/>
      <c r="CPD71" s="140"/>
      <c r="CPE71" s="140"/>
      <c r="CPF71" s="140"/>
      <c r="CPG71" s="140"/>
      <c r="CPH71" s="140"/>
      <c r="CPI71" s="140"/>
      <c r="CPJ71" s="140"/>
      <c r="CPK71" s="140"/>
      <c r="CPL71" s="140"/>
      <c r="CPM71" s="140"/>
      <c r="CPN71" s="140"/>
      <c r="CPO71" s="140"/>
      <c r="CPP71" s="140"/>
      <c r="CPQ71" s="140"/>
      <c r="CPR71" s="140"/>
      <c r="CPS71" s="140"/>
      <c r="CPT71" s="140"/>
      <c r="CPU71" s="140"/>
      <c r="CPV71" s="140"/>
      <c r="CPW71" s="140"/>
      <c r="CPX71" s="140"/>
      <c r="CPY71" s="140"/>
      <c r="CPZ71" s="140"/>
      <c r="CQA71" s="140"/>
      <c r="CQB71" s="140"/>
      <c r="CQC71" s="140"/>
      <c r="CQD71" s="140"/>
      <c r="CQE71" s="140"/>
      <c r="CQF71" s="140"/>
      <c r="CQG71" s="140"/>
      <c r="CQH71" s="140"/>
      <c r="CQI71" s="140"/>
      <c r="CQJ71" s="140"/>
      <c r="CQK71" s="140"/>
      <c r="CQL71" s="140"/>
      <c r="CQM71" s="140"/>
      <c r="CQN71" s="140"/>
      <c r="CQO71" s="140"/>
      <c r="CQP71" s="140"/>
      <c r="CQQ71" s="140"/>
      <c r="CQR71" s="140"/>
      <c r="CQS71" s="140"/>
      <c r="CQT71" s="140"/>
      <c r="CQU71" s="140"/>
      <c r="CQV71" s="140"/>
      <c r="CQW71" s="140"/>
      <c r="CQX71" s="140"/>
      <c r="CQY71" s="140"/>
      <c r="CQZ71" s="140"/>
      <c r="CRA71" s="140"/>
      <c r="CRB71" s="140"/>
      <c r="CRC71" s="140"/>
      <c r="CRD71" s="140"/>
      <c r="CRE71" s="140"/>
      <c r="CRF71" s="140"/>
      <c r="CRG71" s="140"/>
      <c r="CRH71" s="140"/>
      <c r="CRI71" s="140"/>
      <c r="CRJ71" s="140"/>
      <c r="CRK71" s="140"/>
      <c r="CRL71" s="140"/>
      <c r="CRM71" s="140"/>
      <c r="CRN71" s="140"/>
      <c r="CRO71" s="140"/>
      <c r="CRP71" s="140"/>
      <c r="CRQ71" s="140"/>
      <c r="CRR71" s="140"/>
      <c r="CRS71" s="140"/>
      <c r="CRT71" s="140"/>
      <c r="CRU71" s="140"/>
      <c r="CRV71" s="140"/>
      <c r="CRW71" s="140"/>
      <c r="CRX71" s="140"/>
      <c r="CRY71" s="140"/>
      <c r="CRZ71" s="140"/>
      <c r="CSA71" s="140"/>
      <c r="CSB71" s="140"/>
      <c r="CSC71" s="140"/>
      <c r="CSD71" s="140"/>
      <c r="CSE71" s="140"/>
      <c r="CSF71" s="140"/>
      <c r="CSG71" s="140"/>
      <c r="CSH71" s="140"/>
      <c r="CSI71" s="140"/>
      <c r="CSJ71" s="140"/>
      <c r="CSK71" s="140"/>
      <c r="CSL71" s="140"/>
      <c r="CSM71" s="140"/>
      <c r="CSN71" s="140"/>
      <c r="CSO71" s="140"/>
      <c r="CSP71" s="140"/>
      <c r="CSQ71" s="140"/>
      <c r="CSR71" s="140"/>
      <c r="CSS71" s="140"/>
      <c r="CST71" s="140"/>
      <c r="CSU71" s="140"/>
      <c r="CSV71" s="140"/>
      <c r="CSW71" s="140"/>
      <c r="CSX71" s="140"/>
      <c r="CSY71" s="140"/>
      <c r="CSZ71" s="140"/>
      <c r="CTA71" s="140"/>
      <c r="CTB71" s="140"/>
      <c r="CTC71" s="140"/>
      <c r="CTD71" s="140"/>
      <c r="CTE71" s="140"/>
      <c r="CTF71" s="140"/>
      <c r="CTG71" s="140"/>
      <c r="CTH71" s="140"/>
      <c r="CTI71" s="140"/>
      <c r="CTJ71" s="140"/>
      <c r="CTK71" s="140"/>
      <c r="CTL71" s="140"/>
      <c r="CTM71" s="140"/>
      <c r="CTN71" s="140"/>
      <c r="CTO71" s="140"/>
      <c r="CTP71" s="140"/>
      <c r="CTQ71" s="140"/>
      <c r="CTR71" s="140"/>
      <c r="CTS71" s="140"/>
      <c r="CTT71" s="140"/>
      <c r="CTU71" s="140"/>
      <c r="CTV71" s="140"/>
      <c r="CTW71" s="140"/>
      <c r="CTX71" s="140"/>
      <c r="CTY71" s="140"/>
      <c r="CTZ71" s="140"/>
      <c r="CUA71" s="140"/>
      <c r="CUB71" s="140"/>
      <c r="CUC71" s="140"/>
      <c r="CUD71" s="140"/>
      <c r="CUE71" s="140"/>
      <c r="CUF71" s="140"/>
      <c r="CUG71" s="140"/>
      <c r="CUH71" s="140"/>
      <c r="CUI71" s="140"/>
      <c r="CUJ71" s="140"/>
      <c r="CUK71" s="140"/>
      <c r="CUL71" s="140"/>
      <c r="CUM71" s="140"/>
      <c r="CUN71" s="140"/>
      <c r="CUO71" s="140"/>
      <c r="CUP71" s="140"/>
      <c r="CUQ71" s="140"/>
      <c r="CUR71" s="140"/>
      <c r="CUS71" s="140"/>
      <c r="CUT71" s="140"/>
      <c r="CUU71" s="140"/>
      <c r="CUV71" s="140"/>
      <c r="CUW71" s="140"/>
      <c r="CUX71" s="140"/>
      <c r="CUY71" s="140"/>
      <c r="CUZ71" s="140"/>
      <c r="CVA71" s="140"/>
      <c r="CVB71" s="140"/>
      <c r="CVC71" s="140"/>
      <c r="CVD71" s="140"/>
      <c r="CVE71" s="140"/>
      <c r="CVF71" s="140"/>
      <c r="CVG71" s="140"/>
      <c r="CVH71" s="140"/>
      <c r="CVI71" s="140"/>
      <c r="CVJ71" s="140"/>
      <c r="CVK71" s="140"/>
      <c r="CVL71" s="140"/>
      <c r="CVM71" s="140"/>
      <c r="CVN71" s="140"/>
      <c r="CVO71" s="140"/>
      <c r="CVP71" s="140"/>
      <c r="CVQ71" s="140"/>
      <c r="CVR71" s="140"/>
      <c r="CVS71" s="140"/>
      <c r="CVT71" s="140"/>
      <c r="CVU71" s="140"/>
      <c r="CVV71" s="140"/>
      <c r="CVW71" s="140"/>
      <c r="CVX71" s="140"/>
      <c r="CVY71" s="140"/>
      <c r="CVZ71" s="140"/>
      <c r="CWA71" s="140"/>
      <c r="CWB71" s="140"/>
      <c r="CWC71" s="140"/>
      <c r="CWD71" s="140"/>
      <c r="CWE71" s="140"/>
      <c r="CWF71" s="140"/>
      <c r="CWG71" s="140"/>
      <c r="CWH71" s="140"/>
      <c r="CWI71" s="140"/>
      <c r="CWJ71" s="140"/>
      <c r="CWK71" s="140"/>
      <c r="CWL71" s="140"/>
      <c r="CWM71" s="140"/>
      <c r="CWN71" s="140"/>
      <c r="CWO71" s="140"/>
      <c r="CWP71" s="140"/>
      <c r="CWQ71" s="140"/>
      <c r="CWR71" s="140"/>
      <c r="CWS71" s="140"/>
      <c r="CWT71" s="140"/>
      <c r="CWU71" s="140"/>
      <c r="CWV71" s="140"/>
      <c r="CWW71" s="140"/>
      <c r="CWX71" s="140"/>
      <c r="CWY71" s="140"/>
      <c r="CWZ71" s="140"/>
      <c r="CXA71" s="140"/>
      <c r="CXB71" s="140"/>
      <c r="CXC71" s="140"/>
      <c r="CXD71" s="140"/>
      <c r="CXE71" s="140"/>
      <c r="CXF71" s="140"/>
      <c r="CXG71" s="140"/>
      <c r="CXH71" s="140"/>
      <c r="CXI71" s="140"/>
      <c r="CXJ71" s="140"/>
      <c r="CXK71" s="140"/>
      <c r="CXL71" s="140"/>
      <c r="CXM71" s="140"/>
      <c r="CXN71" s="140"/>
      <c r="CXO71" s="140"/>
      <c r="CXP71" s="140"/>
      <c r="CXQ71" s="140"/>
      <c r="CXR71" s="140"/>
      <c r="CXS71" s="140"/>
      <c r="CXT71" s="140"/>
      <c r="CXU71" s="140"/>
      <c r="CXV71" s="140"/>
      <c r="CXW71" s="140"/>
      <c r="CXX71" s="140"/>
      <c r="CXY71" s="140"/>
      <c r="CXZ71" s="140"/>
      <c r="CYA71" s="140"/>
      <c r="CYB71" s="140"/>
      <c r="CYC71" s="140"/>
      <c r="CYD71" s="140"/>
      <c r="CYE71" s="140"/>
      <c r="CYF71" s="140"/>
      <c r="CYG71" s="140"/>
      <c r="CYH71" s="140"/>
      <c r="CYI71" s="140"/>
      <c r="CYJ71" s="140"/>
      <c r="CYK71" s="140"/>
      <c r="CYL71" s="140"/>
      <c r="CYM71" s="140"/>
      <c r="CYN71" s="140"/>
      <c r="CYO71" s="140"/>
      <c r="CYP71" s="140"/>
      <c r="CYQ71" s="140"/>
      <c r="CYR71" s="140"/>
      <c r="CYS71" s="140"/>
      <c r="CYT71" s="140"/>
      <c r="CYU71" s="140"/>
      <c r="CYV71" s="140"/>
      <c r="CYW71" s="140"/>
      <c r="CYX71" s="140"/>
      <c r="CYY71" s="140"/>
      <c r="CYZ71" s="140"/>
      <c r="CZA71" s="140"/>
      <c r="CZB71" s="140"/>
      <c r="CZC71" s="140"/>
      <c r="CZD71" s="140"/>
      <c r="CZE71" s="140"/>
      <c r="CZF71" s="140"/>
      <c r="CZG71" s="140"/>
      <c r="CZH71" s="140"/>
      <c r="CZI71" s="140"/>
      <c r="CZJ71" s="140"/>
      <c r="CZK71" s="140"/>
      <c r="CZL71" s="140"/>
      <c r="CZM71" s="140"/>
      <c r="CZN71" s="140"/>
      <c r="CZO71" s="140"/>
      <c r="CZP71" s="140"/>
      <c r="CZQ71" s="140"/>
      <c r="CZR71" s="140"/>
      <c r="CZS71" s="140"/>
      <c r="CZT71" s="140"/>
      <c r="CZU71" s="140"/>
      <c r="CZV71" s="140"/>
      <c r="CZW71" s="140"/>
      <c r="CZX71" s="140"/>
      <c r="CZY71" s="140"/>
      <c r="CZZ71" s="140"/>
      <c r="DAA71" s="140"/>
      <c r="DAB71" s="140"/>
      <c r="DAC71" s="140"/>
      <c r="DAD71" s="140"/>
      <c r="DAE71" s="140"/>
      <c r="DAF71" s="140"/>
      <c r="DAG71" s="140"/>
      <c r="DAH71" s="140"/>
      <c r="DAI71" s="140"/>
      <c r="DAJ71" s="140"/>
      <c r="DAK71" s="140"/>
      <c r="DAL71" s="140"/>
      <c r="DAM71" s="140"/>
      <c r="DAN71" s="140"/>
      <c r="DAO71" s="140"/>
      <c r="DAP71" s="140"/>
      <c r="DAQ71" s="140"/>
      <c r="DAR71" s="140"/>
      <c r="DAS71" s="140"/>
      <c r="DAT71" s="140"/>
      <c r="DAU71" s="140"/>
      <c r="DAV71" s="140"/>
      <c r="DAW71" s="140"/>
      <c r="DAX71" s="140"/>
      <c r="DAY71" s="140"/>
      <c r="DAZ71" s="140"/>
      <c r="DBA71" s="140"/>
      <c r="DBB71" s="140"/>
      <c r="DBC71" s="140"/>
      <c r="DBD71" s="140"/>
      <c r="DBE71" s="140"/>
      <c r="DBF71" s="140"/>
      <c r="DBG71" s="140"/>
      <c r="DBH71" s="140"/>
      <c r="DBI71" s="140"/>
      <c r="DBJ71" s="140"/>
      <c r="DBK71" s="140"/>
      <c r="DBL71" s="140"/>
      <c r="DBM71" s="140"/>
      <c r="DBN71" s="140"/>
      <c r="DBO71" s="140"/>
      <c r="DBP71" s="140"/>
      <c r="DBQ71" s="140"/>
      <c r="DBR71" s="140"/>
      <c r="DBS71" s="140"/>
      <c r="DBT71" s="140"/>
      <c r="DBU71" s="140"/>
      <c r="DBV71" s="140"/>
      <c r="DBW71" s="140"/>
      <c r="DBX71" s="140"/>
      <c r="DBY71" s="140"/>
      <c r="DBZ71" s="140"/>
      <c r="DCA71" s="140"/>
      <c r="DCB71" s="140"/>
      <c r="DCC71" s="140"/>
      <c r="DCD71" s="140"/>
      <c r="DCE71" s="140"/>
      <c r="DCF71" s="140"/>
      <c r="DCG71" s="140"/>
      <c r="DCH71" s="140"/>
      <c r="DCI71" s="140"/>
      <c r="DCJ71" s="140"/>
      <c r="DCK71" s="140"/>
      <c r="DCL71" s="140"/>
      <c r="DCM71" s="140"/>
      <c r="DCN71" s="140"/>
      <c r="DCO71" s="140"/>
      <c r="DCP71" s="140"/>
      <c r="DCQ71" s="140"/>
      <c r="DCR71" s="140"/>
      <c r="DCS71" s="140"/>
      <c r="DCT71" s="140"/>
      <c r="DCU71" s="140"/>
      <c r="DCV71" s="140"/>
      <c r="DCW71" s="140"/>
      <c r="DCX71" s="140"/>
      <c r="DCY71" s="140"/>
      <c r="DCZ71" s="140"/>
      <c r="DDA71" s="140"/>
      <c r="DDB71" s="140"/>
      <c r="DDC71" s="140"/>
      <c r="DDD71" s="140"/>
      <c r="DDE71" s="140"/>
      <c r="DDF71" s="140"/>
      <c r="DDG71" s="140"/>
      <c r="DDH71" s="140"/>
      <c r="DDI71" s="140"/>
      <c r="DDJ71" s="140"/>
      <c r="DDK71" s="140"/>
      <c r="DDL71" s="140"/>
      <c r="DDM71" s="140"/>
      <c r="DDN71" s="140"/>
      <c r="DDO71" s="140"/>
      <c r="DDP71" s="140"/>
      <c r="DDQ71" s="140"/>
      <c r="DDR71" s="140"/>
      <c r="DDS71" s="140"/>
      <c r="DDT71" s="140"/>
      <c r="DDU71" s="140"/>
      <c r="DDV71" s="140"/>
      <c r="DDW71" s="140"/>
      <c r="DDX71" s="140"/>
      <c r="DDY71" s="140"/>
      <c r="DDZ71" s="140"/>
      <c r="DEA71" s="140"/>
      <c r="DEB71" s="140"/>
      <c r="DEC71" s="140"/>
      <c r="DED71" s="140"/>
      <c r="DEE71" s="140"/>
      <c r="DEF71" s="140"/>
      <c r="DEG71" s="140"/>
      <c r="DEH71" s="140"/>
      <c r="DEI71" s="140"/>
      <c r="DEJ71" s="140"/>
      <c r="DEK71" s="140"/>
      <c r="DEL71" s="140"/>
      <c r="DEM71" s="140"/>
      <c r="DEN71" s="140"/>
      <c r="DEO71" s="140"/>
      <c r="DEP71" s="140"/>
      <c r="DEQ71" s="140"/>
      <c r="DER71" s="140"/>
      <c r="DES71" s="140"/>
      <c r="DET71" s="140"/>
      <c r="DEU71" s="140"/>
      <c r="DEV71" s="140"/>
      <c r="DEW71" s="140"/>
      <c r="DEX71" s="140"/>
      <c r="DEY71" s="140"/>
      <c r="DEZ71" s="140"/>
      <c r="DFA71" s="140"/>
      <c r="DFB71" s="140"/>
      <c r="DFC71" s="140"/>
      <c r="DFD71" s="140"/>
      <c r="DFE71" s="140"/>
      <c r="DFF71" s="140"/>
      <c r="DFG71" s="140"/>
      <c r="DFH71" s="140"/>
      <c r="DFI71" s="140"/>
      <c r="DFJ71" s="140"/>
      <c r="DFK71" s="140"/>
      <c r="DFL71" s="140"/>
      <c r="DFM71" s="140"/>
      <c r="DFN71" s="140"/>
      <c r="DFO71" s="140"/>
      <c r="DFP71" s="140"/>
      <c r="DFQ71" s="140"/>
      <c r="DFR71" s="140"/>
      <c r="DFS71" s="140"/>
      <c r="DFT71" s="140"/>
      <c r="DFU71" s="140"/>
      <c r="DFV71" s="140"/>
      <c r="DFW71" s="140"/>
      <c r="DFX71" s="140"/>
      <c r="DFY71" s="140"/>
      <c r="DFZ71" s="140"/>
      <c r="DGA71" s="140"/>
      <c r="DGB71" s="140"/>
      <c r="DGC71" s="140"/>
      <c r="DGD71" s="140"/>
      <c r="DGE71" s="140"/>
      <c r="DGF71" s="140"/>
      <c r="DGG71" s="140"/>
      <c r="DGH71" s="140"/>
      <c r="DGI71" s="140"/>
      <c r="DGJ71" s="140"/>
      <c r="DGK71" s="140"/>
      <c r="DGL71" s="140"/>
      <c r="DGM71" s="140"/>
      <c r="DGN71" s="140"/>
      <c r="DGO71" s="140"/>
      <c r="DGP71" s="140"/>
      <c r="DGQ71" s="140"/>
      <c r="DGR71" s="140"/>
      <c r="DGS71" s="140"/>
      <c r="DGT71" s="140"/>
      <c r="DGU71" s="140"/>
      <c r="DGV71" s="140"/>
      <c r="DGW71" s="140"/>
      <c r="DGX71" s="140"/>
      <c r="DGY71" s="140"/>
      <c r="DGZ71" s="140"/>
      <c r="DHA71" s="140"/>
      <c r="DHB71" s="140"/>
      <c r="DHC71" s="140"/>
      <c r="DHD71" s="140"/>
      <c r="DHE71" s="140"/>
      <c r="DHF71" s="140"/>
      <c r="DHG71" s="140"/>
      <c r="DHH71" s="140"/>
      <c r="DHI71" s="140"/>
      <c r="DHJ71" s="140"/>
      <c r="DHK71" s="140"/>
      <c r="DHL71" s="140"/>
      <c r="DHM71" s="140"/>
      <c r="DHN71" s="140"/>
      <c r="DHO71" s="140"/>
      <c r="DHP71" s="140"/>
      <c r="DHQ71" s="140"/>
      <c r="DHR71" s="140"/>
      <c r="DHS71" s="140"/>
      <c r="DHT71" s="140"/>
      <c r="DHU71" s="140"/>
      <c r="DHV71" s="140"/>
      <c r="DHW71" s="140"/>
      <c r="DHX71" s="140"/>
      <c r="DHY71" s="140"/>
      <c r="DHZ71" s="140"/>
      <c r="DIA71" s="140"/>
      <c r="DIB71" s="140"/>
      <c r="DIC71" s="140"/>
      <c r="DID71" s="140"/>
      <c r="DIE71" s="140"/>
      <c r="DIF71" s="140"/>
      <c r="DIG71" s="140"/>
      <c r="DIH71" s="140"/>
      <c r="DII71" s="140"/>
      <c r="DIJ71" s="140"/>
      <c r="DIK71" s="140"/>
      <c r="DIL71" s="140"/>
      <c r="DIM71" s="140"/>
      <c r="DIN71" s="140"/>
      <c r="DIO71" s="140"/>
      <c r="DIP71" s="140"/>
      <c r="DIQ71" s="140"/>
      <c r="DIR71" s="140"/>
      <c r="DIS71" s="140"/>
      <c r="DIT71" s="140"/>
      <c r="DIU71" s="140"/>
      <c r="DIV71" s="140"/>
      <c r="DIW71" s="140"/>
      <c r="DIX71" s="140"/>
      <c r="DIY71" s="140"/>
      <c r="DIZ71" s="140"/>
      <c r="DJA71" s="140"/>
      <c r="DJB71" s="140"/>
      <c r="DJC71" s="140"/>
      <c r="DJD71" s="140"/>
      <c r="DJE71" s="140"/>
      <c r="DJF71" s="140"/>
      <c r="DJG71" s="140"/>
      <c r="DJH71" s="140"/>
      <c r="DJI71" s="140"/>
      <c r="DJJ71" s="140"/>
      <c r="DJK71" s="140"/>
      <c r="DJL71" s="140"/>
      <c r="DJM71" s="140"/>
      <c r="DJN71" s="140"/>
      <c r="DJO71" s="140"/>
      <c r="DJP71" s="140"/>
      <c r="DJQ71" s="140"/>
      <c r="DJR71" s="140"/>
      <c r="DJS71" s="140"/>
      <c r="DJT71" s="140"/>
      <c r="DJU71" s="140"/>
      <c r="DJV71" s="140"/>
      <c r="DJW71" s="140"/>
      <c r="DJX71" s="140"/>
      <c r="DJY71" s="140"/>
      <c r="DJZ71" s="140"/>
      <c r="DKA71" s="140"/>
      <c r="DKB71" s="140"/>
      <c r="DKC71" s="140"/>
      <c r="DKD71" s="140"/>
      <c r="DKE71" s="140"/>
      <c r="DKF71" s="140"/>
      <c r="DKG71" s="140"/>
      <c r="DKH71" s="140"/>
      <c r="DKI71" s="140"/>
      <c r="DKJ71" s="140"/>
      <c r="DKK71" s="140"/>
      <c r="DKL71" s="140"/>
      <c r="DKM71" s="140"/>
      <c r="DKN71" s="140"/>
      <c r="DKO71" s="140"/>
      <c r="DKP71" s="140"/>
      <c r="DKQ71" s="140"/>
      <c r="DKR71" s="140"/>
      <c r="DKS71" s="140"/>
      <c r="DKT71" s="140"/>
      <c r="DKU71" s="140"/>
      <c r="DKV71" s="140"/>
      <c r="DKW71" s="140"/>
      <c r="DKX71" s="140"/>
      <c r="DKY71" s="140"/>
      <c r="DKZ71" s="140"/>
      <c r="DLA71" s="140"/>
      <c r="DLB71" s="140"/>
      <c r="DLC71" s="140"/>
      <c r="DLD71" s="140"/>
      <c r="DLE71" s="140"/>
      <c r="DLF71" s="140"/>
      <c r="DLG71" s="140"/>
      <c r="DLH71" s="140"/>
      <c r="DLI71" s="140"/>
      <c r="DLJ71" s="140"/>
      <c r="DLK71" s="140"/>
      <c r="DLL71" s="140"/>
      <c r="DLM71" s="140"/>
      <c r="DLN71" s="140"/>
      <c r="DLO71" s="140"/>
      <c r="DLP71" s="140"/>
      <c r="DLQ71" s="140"/>
      <c r="DLR71" s="140"/>
      <c r="DLS71" s="140"/>
      <c r="DLT71" s="140"/>
      <c r="DLU71" s="140"/>
      <c r="DLV71" s="140"/>
      <c r="DLW71" s="140"/>
      <c r="DLX71" s="140"/>
      <c r="DLY71" s="140"/>
      <c r="DLZ71" s="140"/>
      <c r="DMA71" s="140"/>
      <c r="DMB71" s="140"/>
      <c r="DMC71" s="140"/>
      <c r="DMD71" s="140"/>
      <c r="DME71" s="140"/>
      <c r="DMF71" s="140"/>
      <c r="DMG71" s="140"/>
      <c r="DMH71" s="140"/>
      <c r="DMI71" s="140"/>
      <c r="DMJ71" s="140"/>
      <c r="DMK71" s="140"/>
      <c r="DML71" s="140"/>
      <c r="DMM71" s="140"/>
      <c r="DMN71" s="140"/>
      <c r="DMO71" s="140"/>
      <c r="DMP71" s="140"/>
      <c r="DMQ71" s="140"/>
      <c r="DMR71" s="140"/>
      <c r="DMS71" s="140"/>
      <c r="DMT71" s="140"/>
      <c r="DMU71" s="140"/>
      <c r="DMV71" s="140"/>
      <c r="DMW71" s="140"/>
      <c r="DMX71" s="140"/>
      <c r="DMY71" s="140"/>
      <c r="DMZ71" s="140"/>
      <c r="DNA71" s="140"/>
      <c r="DNB71" s="140"/>
      <c r="DNC71" s="140"/>
      <c r="DND71" s="140"/>
      <c r="DNE71" s="140"/>
      <c r="DNF71" s="140"/>
      <c r="DNG71" s="140"/>
      <c r="DNH71" s="140"/>
      <c r="DNI71" s="140"/>
      <c r="DNJ71" s="140"/>
      <c r="DNK71" s="140"/>
      <c r="DNL71" s="140"/>
      <c r="DNM71" s="140"/>
      <c r="DNN71" s="140"/>
      <c r="DNO71" s="140"/>
      <c r="DNP71" s="140"/>
      <c r="DNQ71" s="140"/>
      <c r="DNR71" s="140"/>
      <c r="DNS71" s="140"/>
      <c r="DNT71" s="140"/>
      <c r="DNU71" s="140"/>
      <c r="DNV71" s="140"/>
      <c r="DNW71" s="140"/>
      <c r="DNX71" s="140"/>
      <c r="DNY71" s="140"/>
      <c r="DNZ71" s="140"/>
      <c r="DOA71" s="140"/>
      <c r="DOB71" s="140"/>
      <c r="DOC71" s="140"/>
      <c r="DOD71" s="140"/>
      <c r="DOE71" s="140"/>
      <c r="DOF71" s="140"/>
      <c r="DOG71" s="140"/>
      <c r="DOH71" s="140"/>
      <c r="DOI71" s="140"/>
      <c r="DOJ71" s="140"/>
      <c r="DOK71" s="140"/>
      <c r="DOL71" s="140"/>
      <c r="DOM71" s="140"/>
      <c r="DON71" s="140"/>
      <c r="DOO71" s="140"/>
      <c r="DOP71" s="140"/>
      <c r="DOQ71" s="140"/>
      <c r="DOR71" s="140"/>
      <c r="DOS71" s="140"/>
      <c r="DOT71" s="140"/>
      <c r="DOU71" s="140"/>
      <c r="DOV71" s="140"/>
      <c r="DOW71" s="140"/>
      <c r="DOX71" s="140"/>
      <c r="DOY71" s="140"/>
      <c r="DOZ71" s="140"/>
      <c r="DPA71" s="140"/>
      <c r="DPB71" s="140"/>
      <c r="DPC71" s="140"/>
      <c r="DPD71" s="140"/>
      <c r="DPE71" s="140"/>
      <c r="DPF71" s="140"/>
      <c r="DPG71" s="140"/>
      <c r="DPH71" s="140"/>
      <c r="DPI71" s="140"/>
      <c r="DPJ71" s="140"/>
      <c r="DPK71" s="140"/>
      <c r="DPL71" s="140"/>
      <c r="DPM71" s="140"/>
      <c r="DPN71" s="140"/>
      <c r="DPO71" s="140"/>
      <c r="DPP71" s="140"/>
      <c r="DPQ71" s="140"/>
      <c r="DPR71" s="140"/>
      <c r="DPS71" s="140"/>
      <c r="DPT71" s="140"/>
      <c r="DPU71" s="140"/>
      <c r="DPV71" s="140"/>
      <c r="DPW71" s="140"/>
      <c r="DPX71" s="140"/>
      <c r="DPY71" s="140"/>
      <c r="DPZ71" s="140"/>
      <c r="DQA71" s="140"/>
      <c r="DQB71" s="140"/>
      <c r="DQC71" s="140"/>
      <c r="DQD71" s="140"/>
      <c r="DQE71" s="140"/>
      <c r="DQF71" s="140"/>
      <c r="DQG71" s="140"/>
      <c r="DQH71" s="140"/>
      <c r="DQI71" s="140"/>
      <c r="DQJ71" s="140"/>
      <c r="DQK71" s="140"/>
      <c r="DQL71" s="140"/>
      <c r="DQM71" s="140"/>
      <c r="DQN71" s="140"/>
      <c r="DQO71" s="140"/>
      <c r="DQP71" s="140"/>
      <c r="DQQ71" s="140"/>
      <c r="DQR71" s="140"/>
      <c r="DQS71" s="140"/>
      <c r="DQT71" s="140"/>
      <c r="DQU71" s="140"/>
      <c r="DQV71" s="140"/>
      <c r="DQW71" s="140"/>
      <c r="DQX71" s="140"/>
      <c r="DQY71" s="140"/>
      <c r="DQZ71" s="140"/>
      <c r="DRA71" s="140"/>
      <c r="DRB71" s="140"/>
      <c r="DRC71" s="140"/>
      <c r="DRD71" s="140"/>
      <c r="DRE71" s="140"/>
      <c r="DRF71" s="140"/>
      <c r="DRG71" s="140"/>
      <c r="DRH71" s="140"/>
      <c r="DRI71" s="140"/>
      <c r="DRJ71" s="140"/>
      <c r="DRK71" s="140"/>
      <c r="DRL71" s="140"/>
      <c r="DRM71" s="140"/>
      <c r="DRN71" s="140"/>
      <c r="DRO71" s="140"/>
      <c r="DRP71" s="140"/>
      <c r="DRQ71" s="140"/>
      <c r="DRR71" s="140"/>
      <c r="DRS71" s="140"/>
      <c r="DRT71" s="140"/>
      <c r="DRU71" s="140"/>
      <c r="DRV71" s="140"/>
      <c r="DRW71" s="140"/>
      <c r="DRX71" s="140"/>
      <c r="DRY71" s="140"/>
      <c r="DRZ71" s="140"/>
      <c r="DSA71" s="140"/>
      <c r="DSB71" s="140"/>
      <c r="DSC71" s="140"/>
      <c r="DSD71" s="140"/>
      <c r="DSE71" s="140"/>
      <c r="DSF71" s="140"/>
      <c r="DSG71" s="140"/>
      <c r="DSH71" s="140"/>
      <c r="DSI71" s="140"/>
      <c r="DSJ71" s="140"/>
      <c r="DSK71" s="140"/>
      <c r="DSL71" s="140"/>
      <c r="DSM71" s="140"/>
      <c r="DSN71" s="140"/>
      <c r="DSO71" s="140"/>
      <c r="DSP71" s="140"/>
      <c r="DSQ71" s="140"/>
      <c r="DSR71" s="140"/>
      <c r="DSS71" s="140"/>
      <c r="DST71" s="140"/>
      <c r="DSU71" s="140"/>
      <c r="DSV71" s="140"/>
      <c r="DSW71" s="140"/>
      <c r="DSX71" s="140"/>
      <c r="DSY71" s="140"/>
      <c r="DSZ71" s="140"/>
      <c r="DTA71" s="140"/>
      <c r="DTB71" s="140"/>
      <c r="DTC71" s="140"/>
      <c r="DTD71" s="140"/>
      <c r="DTE71" s="140"/>
      <c r="DTF71" s="140"/>
      <c r="DTG71" s="140"/>
      <c r="DTH71" s="140"/>
      <c r="DTI71" s="140"/>
      <c r="DTJ71" s="140"/>
      <c r="DTK71" s="140"/>
      <c r="DTL71" s="140"/>
      <c r="DTM71" s="140"/>
      <c r="DTN71" s="140"/>
      <c r="DTO71" s="140"/>
      <c r="DTP71" s="140"/>
      <c r="DTQ71" s="140"/>
      <c r="DTR71" s="140"/>
      <c r="DTS71" s="140"/>
      <c r="DTT71" s="140"/>
      <c r="DTU71" s="140"/>
      <c r="DTV71" s="140"/>
      <c r="DTW71" s="140"/>
      <c r="DTX71" s="140"/>
      <c r="DTY71" s="140"/>
      <c r="DTZ71" s="140"/>
      <c r="DUA71" s="140"/>
      <c r="DUB71" s="140"/>
      <c r="DUC71" s="140"/>
      <c r="DUD71" s="140"/>
      <c r="DUE71" s="140"/>
      <c r="DUF71" s="140"/>
      <c r="DUG71" s="140"/>
      <c r="DUH71" s="140"/>
      <c r="DUI71" s="140"/>
      <c r="DUJ71" s="140"/>
      <c r="DUK71" s="140"/>
      <c r="DUL71" s="140"/>
      <c r="DUM71" s="140"/>
      <c r="DUN71" s="140"/>
      <c r="DUO71" s="140"/>
      <c r="DUP71" s="140"/>
      <c r="DUQ71" s="140"/>
      <c r="DUR71" s="140"/>
      <c r="DUS71" s="140"/>
      <c r="DUT71" s="140"/>
      <c r="DUU71" s="140"/>
      <c r="DUV71" s="140"/>
      <c r="DUW71" s="140"/>
      <c r="DUX71" s="140"/>
      <c r="DUY71" s="140"/>
      <c r="DUZ71" s="140"/>
      <c r="DVA71" s="140"/>
      <c r="DVB71" s="140"/>
      <c r="DVC71" s="140"/>
      <c r="DVD71" s="140"/>
      <c r="DVE71" s="140"/>
      <c r="DVF71" s="140"/>
      <c r="DVG71" s="140"/>
      <c r="DVH71" s="140"/>
      <c r="DVI71" s="140"/>
      <c r="DVJ71" s="140"/>
      <c r="DVK71" s="140"/>
      <c r="DVL71" s="140"/>
      <c r="DVM71" s="140"/>
      <c r="DVN71" s="140"/>
      <c r="DVO71" s="140"/>
      <c r="DVP71" s="140"/>
      <c r="DVQ71" s="140"/>
      <c r="DVR71" s="140"/>
      <c r="DVS71" s="140"/>
      <c r="DVT71" s="140"/>
      <c r="DVU71" s="140"/>
      <c r="DVV71" s="140"/>
      <c r="DVW71" s="140"/>
      <c r="DVX71" s="140"/>
      <c r="DVY71" s="140"/>
      <c r="DVZ71" s="140"/>
      <c r="DWA71" s="140"/>
      <c r="DWB71" s="140"/>
      <c r="DWC71" s="140"/>
      <c r="DWD71" s="140"/>
      <c r="DWE71" s="140"/>
      <c r="DWF71" s="140"/>
      <c r="DWG71" s="140"/>
      <c r="DWH71" s="140"/>
      <c r="DWI71" s="140"/>
      <c r="DWJ71" s="140"/>
      <c r="DWK71" s="140"/>
      <c r="DWL71" s="140"/>
      <c r="DWM71" s="140"/>
      <c r="DWN71" s="140"/>
      <c r="DWO71" s="140"/>
      <c r="DWP71" s="140"/>
      <c r="DWQ71" s="140"/>
      <c r="DWR71" s="140"/>
      <c r="DWS71" s="140"/>
      <c r="DWT71" s="140"/>
      <c r="DWU71" s="140"/>
      <c r="DWV71" s="140"/>
      <c r="DWW71" s="140"/>
      <c r="DWX71" s="140"/>
      <c r="DWY71" s="140"/>
      <c r="DWZ71" s="140"/>
      <c r="DXA71" s="140"/>
      <c r="DXB71" s="140"/>
      <c r="DXC71" s="140"/>
      <c r="DXD71" s="140"/>
      <c r="DXE71" s="140"/>
      <c r="DXF71" s="140"/>
      <c r="DXG71" s="140"/>
      <c r="DXH71" s="140"/>
      <c r="DXI71" s="140"/>
      <c r="DXJ71" s="140"/>
      <c r="DXK71" s="140"/>
      <c r="DXL71" s="140"/>
      <c r="DXM71" s="140"/>
      <c r="DXN71" s="140"/>
      <c r="DXO71" s="140"/>
      <c r="DXP71" s="140"/>
      <c r="DXQ71" s="140"/>
      <c r="DXR71" s="140"/>
      <c r="DXS71" s="140"/>
      <c r="DXT71" s="140"/>
      <c r="DXU71" s="140"/>
      <c r="DXV71" s="140"/>
      <c r="DXW71" s="140"/>
      <c r="DXX71" s="140"/>
      <c r="DXY71" s="140"/>
      <c r="DXZ71" s="140"/>
      <c r="DYA71" s="140"/>
      <c r="DYB71" s="140"/>
      <c r="DYC71" s="140"/>
      <c r="DYD71" s="140"/>
      <c r="DYE71" s="140"/>
      <c r="DYF71" s="140"/>
      <c r="DYG71" s="140"/>
      <c r="DYH71" s="140"/>
      <c r="DYI71" s="140"/>
      <c r="DYJ71" s="140"/>
      <c r="DYK71" s="140"/>
      <c r="DYL71" s="140"/>
      <c r="DYM71" s="140"/>
      <c r="DYN71" s="140"/>
      <c r="DYO71" s="140"/>
      <c r="DYP71" s="140"/>
      <c r="DYQ71" s="140"/>
      <c r="DYR71" s="140"/>
      <c r="DYS71" s="140"/>
      <c r="DYT71" s="140"/>
      <c r="DYU71" s="140"/>
      <c r="DYV71" s="140"/>
      <c r="DYW71" s="140"/>
      <c r="DYX71" s="140"/>
      <c r="DYY71" s="140"/>
      <c r="DYZ71" s="140"/>
      <c r="DZA71" s="140"/>
      <c r="DZB71" s="140"/>
      <c r="DZC71" s="140"/>
      <c r="DZD71" s="140"/>
      <c r="DZE71" s="140"/>
      <c r="DZF71" s="140"/>
      <c r="DZG71" s="140"/>
      <c r="DZH71" s="140"/>
      <c r="DZI71" s="140"/>
      <c r="DZJ71" s="140"/>
      <c r="DZK71" s="140"/>
      <c r="DZL71" s="140"/>
      <c r="DZM71" s="140"/>
      <c r="DZN71" s="140"/>
      <c r="DZO71" s="140"/>
      <c r="DZP71" s="140"/>
      <c r="DZQ71" s="140"/>
      <c r="DZR71" s="140"/>
      <c r="DZS71" s="140"/>
      <c r="DZT71" s="140"/>
      <c r="DZU71" s="140"/>
      <c r="DZV71" s="140"/>
      <c r="DZW71" s="140"/>
      <c r="DZX71" s="140"/>
      <c r="DZY71" s="140"/>
      <c r="DZZ71" s="140"/>
      <c r="EAA71" s="140"/>
      <c r="EAB71" s="140"/>
      <c r="EAC71" s="140"/>
      <c r="EAD71" s="140"/>
      <c r="EAE71" s="140"/>
      <c r="EAF71" s="140"/>
      <c r="EAG71" s="140"/>
      <c r="EAH71" s="140"/>
      <c r="EAI71" s="140"/>
      <c r="EAJ71" s="140"/>
      <c r="EAK71" s="140"/>
      <c r="EAL71" s="140"/>
      <c r="EAM71" s="140"/>
      <c r="EAN71" s="140"/>
      <c r="EAO71" s="140"/>
      <c r="EAP71" s="140"/>
      <c r="EAQ71" s="140"/>
      <c r="EAR71" s="140"/>
      <c r="EAS71" s="140"/>
      <c r="EAT71" s="140"/>
      <c r="EAU71" s="140"/>
      <c r="EAV71" s="140"/>
      <c r="EAW71" s="140"/>
      <c r="EAX71" s="140"/>
      <c r="EAY71" s="140"/>
      <c r="EAZ71" s="140"/>
      <c r="EBA71" s="140"/>
      <c r="EBB71" s="140"/>
      <c r="EBC71" s="140"/>
      <c r="EBD71" s="140"/>
      <c r="EBE71" s="140"/>
      <c r="EBF71" s="140"/>
      <c r="EBG71" s="140"/>
      <c r="EBH71" s="140"/>
      <c r="EBI71" s="140"/>
      <c r="EBJ71" s="140"/>
      <c r="EBK71" s="140"/>
      <c r="EBL71" s="140"/>
      <c r="EBM71" s="140"/>
      <c r="EBN71" s="140"/>
      <c r="EBO71" s="140"/>
      <c r="EBP71" s="140"/>
      <c r="EBQ71" s="140"/>
      <c r="EBR71" s="140"/>
      <c r="EBS71" s="140"/>
      <c r="EBT71" s="140"/>
      <c r="EBU71" s="140"/>
      <c r="EBV71" s="140"/>
      <c r="EBW71" s="140"/>
      <c r="EBX71" s="140"/>
      <c r="EBY71" s="140"/>
      <c r="EBZ71" s="140"/>
      <c r="ECA71" s="140"/>
      <c r="ECB71" s="140"/>
      <c r="ECC71" s="140"/>
      <c r="ECD71" s="140"/>
      <c r="ECE71" s="140"/>
      <c r="ECF71" s="140"/>
      <c r="ECG71" s="140"/>
      <c r="ECH71" s="140"/>
      <c r="ECI71" s="140"/>
      <c r="ECJ71" s="140"/>
      <c r="ECK71" s="140"/>
      <c r="ECL71" s="140"/>
      <c r="ECM71" s="140"/>
      <c r="ECN71" s="140"/>
      <c r="ECO71" s="140"/>
      <c r="ECP71" s="140"/>
      <c r="ECQ71" s="140"/>
      <c r="ECR71" s="140"/>
      <c r="ECS71" s="140"/>
      <c r="ECT71" s="140"/>
      <c r="ECU71" s="140"/>
      <c r="ECV71" s="140"/>
      <c r="ECW71" s="140"/>
      <c r="ECX71" s="140"/>
      <c r="ECY71" s="140"/>
      <c r="ECZ71" s="140"/>
      <c r="EDA71" s="140"/>
      <c r="EDB71" s="140"/>
      <c r="EDC71" s="140"/>
      <c r="EDD71" s="140"/>
      <c r="EDE71" s="140"/>
      <c r="EDF71" s="140"/>
      <c r="EDG71" s="140"/>
      <c r="EDH71" s="140"/>
      <c r="EDI71" s="140"/>
      <c r="EDJ71" s="140"/>
      <c r="EDK71" s="140"/>
      <c r="EDL71" s="140"/>
      <c r="EDM71" s="140"/>
      <c r="EDN71" s="140"/>
      <c r="EDO71" s="140"/>
      <c r="EDP71" s="140"/>
      <c r="EDQ71" s="140"/>
      <c r="EDR71" s="140"/>
      <c r="EDS71" s="140"/>
      <c r="EDT71" s="140"/>
      <c r="EDU71" s="140"/>
      <c r="EDV71" s="140"/>
      <c r="EDW71" s="140"/>
      <c r="EDX71" s="140"/>
      <c r="EDY71" s="140"/>
      <c r="EDZ71" s="140"/>
      <c r="EEA71" s="140"/>
      <c r="EEB71" s="140"/>
      <c r="EEC71" s="140"/>
      <c r="EED71" s="140"/>
      <c r="EEE71" s="140"/>
      <c r="EEF71" s="140"/>
      <c r="EEG71" s="140"/>
      <c r="EEH71" s="140"/>
      <c r="EEI71" s="140"/>
      <c r="EEJ71" s="140"/>
      <c r="EEK71" s="140"/>
      <c r="EEL71" s="140"/>
      <c r="EEM71" s="140"/>
      <c r="EEN71" s="140"/>
      <c r="EEO71" s="140"/>
      <c r="EEP71" s="140"/>
      <c r="EEQ71" s="140"/>
      <c r="EER71" s="140"/>
      <c r="EES71" s="140"/>
      <c r="EET71" s="140"/>
      <c r="EEU71" s="140"/>
      <c r="EEV71" s="140"/>
      <c r="EEW71" s="140"/>
      <c r="EEX71" s="140"/>
      <c r="EEY71" s="140"/>
      <c r="EEZ71" s="140"/>
      <c r="EFA71" s="140"/>
      <c r="EFB71" s="140"/>
      <c r="EFC71" s="140"/>
      <c r="EFD71" s="140"/>
      <c r="EFE71" s="140"/>
      <c r="EFF71" s="140"/>
      <c r="EFG71" s="140"/>
      <c r="EFH71" s="140"/>
      <c r="EFI71" s="140"/>
      <c r="EFJ71" s="140"/>
      <c r="EFK71" s="140"/>
      <c r="EFL71" s="140"/>
      <c r="EFM71" s="140"/>
      <c r="EFN71" s="140"/>
      <c r="EFO71" s="140"/>
      <c r="EFP71" s="140"/>
      <c r="EFQ71" s="140"/>
      <c r="EFR71" s="140"/>
      <c r="EFS71" s="140"/>
      <c r="EFT71" s="140"/>
      <c r="EFU71" s="140"/>
      <c r="EFV71" s="140"/>
      <c r="EFW71" s="140"/>
      <c r="EFX71" s="140"/>
      <c r="EFY71" s="140"/>
      <c r="EFZ71" s="140"/>
      <c r="EGA71" s="140"/>
      <c r="EGB71" s="140"/>
      <c r="EGC71" s="140"/>
      <c r="EGD71" s="140"/>
      <c r="EGE71" s="140"/>
      <c r="EGF71" s="140"/>
      <c r="EGG71" s="140"/>
      <c r="EGH71" s="140"/>
      <c r="EGI71" s="140"/>
      <c r="EGJ71" s="140"/>
      <c r="EGK71" s="140"/>
      <c r="EGL71" s="140"/>
      <c r="EGM71" s="140"/>
      <c r="EGN71" s="140"/>
      <c r="EGO71" s="140"/>
      <c r="EGP71" s="140"/>
      <c r="EGQ71" s="140"/>
      <c r="EGR71" s="140"/>
      <c r="EGS71" s="140"/>
      <c r="EGT71" s="140"/>
      <c r="EGU71" s="140"/>
      <c r="EGV71" s="140"/>
      <c r="EGW71" s="140"/>
      <c r="EGX71" s="140"/>
      <c r="EGY71" s="140"/>
      <c r="EGZ71" s="140"/>
      <c r="EHA71" s="140"/>
      <c r="EHB71" s="140"/>
      <c r="EHC71" s="140"/>
      <c r="EHD71" s="140"/>
      <c r="EHE71" s="140"/>
      <c r="EHF71" s="140"/>
      <c r="EHG71" s="140"/>
      <c r="EHH71" s="140"/>
      <c r="EHI71" s="140"/>
      <c r="EHJ71" s="140"/>
      <c r="EHK71" s="140"/>
      <c r="EHL71" s="140"/>
      <c r="EHM71" s="140"/>
      <c r="EHN71" s="140"/>
      <c r="EHO71" s="140"/>
      <c r="EHP71" s="140"/>
      <c r="EHQ71" s="140"/>
      <c r="EHR71" s="140"/>
      <c r="EHS71" s="140"/>
      <c r="EHT71" s="140"/>
      <c r="EHU71" s="140"/>
      <c r="EHV71" s="140"/>
      <c r="EHW71" s="140"/>
      <c r="EHX71" s="140"/>
      <c r="EHY71" s="140"/>
      <c r="EHZ71" s="140"/>
      <c r="EIA71" s="140"/>
      <c r="EIB71" s="140"/>
      <c r="EIC71" s="140"/>
      <c r="EID71" s="140"/>
      <c r="EIE71" s="140"/>
      <c r="EIF71" s="140"/>
      <c r="EIG71" s="140"/>
      <c r="EIH71" s="140"/>
      <c r="EII71" s="140"/>
      <c r="EIJ71" s="140"/>
      <c r="EIK71" s="140"/>
      <c r="EIL71" s="140"/>
      <c r="EIM71" s="140"/>
      <c r="EIN71" s="140"/>
      <c r="EIO71" s="140"/>
      <c r="EIP71" s="140"/>
      <c r="EIQ71" s="140"/>
      <c r="EIR71" s="140"/>
      <c r="EIS71" s="140"/>
      <c r="EIT71" s="140"/>
      <c r="EIU71" s="140"/>
      <c r="EIV71" s="140"/>
      <c r="EIW71" s="140"/>
      <c r="EIX71" s="140"/>
      <c r="EIY71" s="140"/>
      <c r="EIZ71" s="140"/>
      <c r="EJA71" s="140"/>
      <c r="EJB71" s="140"/>
      <c r="EJC71" s="140"/>
      <c r="EJD71" s="140"/>
      <c r="EJE71" s="140"/>
      <c r="EJF71" s="140"/>
      <c r="EJG71" s="140"/>
      <c r="EJH71" s="140"/>
      <c r="EJI71" s="140"/>
      <c r="EJJ71" s="140"/>
      <c r="EJK71" s="140"/>
      <c r="EJL71" s="140"/>
      <c r="EJM71" s="140"/>
      <c r="EJN71" s="140"/>
      <c r="EJO71" s="140"/>
      <c r="EJP71" s="140"/>
      <c r="EJQ71" s="140"/>
      <c r="EJR71" s="140"/>
      <c r="EJS71" s="140"/>
      <c r="EJT71" s="140"/>
      <c r="EJU71" s="140"/>
      <c r="EJV71" s="140"/>
      <c r="EJW71" s="140"/>
      <c r="EJX71" s="140"/>
      <c r="EJY71" s="140"/>
      <c r="EJZ71" s="140"/>
      <c r="EKA71" s="140"/>
      <c r="EKB71" s="140"/>
      <c r="EKC71" s="140"/>
      <c r="EKD71" s="140"/>
      <c r="EKE71" s="140"/>
      <c r="EKF71" s="140"/>
      <c r="EKG71" s="140"/>
      <c r="EKH71" s="140"/>
      <c r="EKI71" s="140"/>
      <c r="EKJ71" s="140"/>
      <c r="EKK71" s="140"/>
      <c r="EKL71" s="140"/>
      <c r="EKM71" s="140"/>
      <c r="EKN71" s="140"/>
      <c r="EKO71" s="140"/>
      <c r="EKP71" s="140"/>
      <c r="EKQ71" s="140"/>
      <c r="EKR71" s="140"/>
      <c r="EKS71" s="140"/>
      <c r="EKT71" s="140"/>
      <c r="EKU71" s="140"/>
      <c r="EKV71" s="140"/>
      <c r="EKW71" s="140"/>
      <c r="EKX71" s="140"/>
      <c r="EKY71" s="140"/>
      <c r="EKZ71" s="140"/>
      <c r="ELA71" s="140"/>
      <c r="ELB71" s="140"/>
      <c r="ELC71" s="140"/>
      <c r="ELD71" s="140"/>
      <c r="ELE71" s="140"/>
      <c r="ELF71" s="140"/>
      <c r="ELG71" s="140"/>
      <c r="ELH71" s="140"/>
      <c r="ELI71" s="140"/>
      <c r="ELJ71" s="140"/>
      <c r="ELK71" s="140"/>
      <c r="ELL71" s="140"/>
      <c r="ELM71" s="140"/>
      <c r="ELN71" s="140"/>
      <c r="ELO71" s="140"/>
      <c r="ELP71" s="140"/>
      <c r="ELQ71" s="140"/>
      <c r="ELR71" s="140"/>
      <c r="ELS71" s="140"/>
      <c r="ELT71" s="140"/>
      <c r="ELU71" s="140"/>
      <c r="ELV71" s="140"/>
      <c r="ELW71" s="140"/>
      <c r="ELX71" s="140"/>
      <c r="ELY71" s="140"/>
      <c r="ELZ71" s="140"/>
      <c r="EMA71" s="140"/>
      <c r="EMB71" s="140"/>
      <c r="EMC71" s="140"/>
      <c r="EMD71" s="140"/>
      <c r="EME71" s="140"/>
      <c r="EMF71" s="140"/>
      <c r="EMG71" s="140"/>
      <c r="EMH71" s="140"/>
      <c r="EMI71" s="140"/>
      <c r="EMJ71" s="140"/>
      <c r="EMK71" s="140"/>
      <c r="EML71" s="140"/>
      <c r="EMM71" s="140"/>
      <c r="EMN71" s="140"/>
      <c r="EMO71" s="140"/>
      <c r="EMP71" s="140"/>
      <c r="EMQ71" s="140"/>
      <c r="EMR71" s="140"/>
      <c r="EMS71" s="140"/>
      <c r="EMT71" s="140"/>
      <c r="EMU71" s="140"/>
      <c r="EMV71" s="140"/>
      <c r="EMW71" s="140"/>
      <c r="EMX71" s="140"/>
      <c r="EMY71" s="140"/>
      <c r="EMZ71" s="140"/>
      <c r="ENA71" s="140"/>
      <c r="ENB71" s="140"/>
      <c r="ENC71" s="140"/>
      <c r="END71" s="140"/>
      <c r="ENE71" s="140"/>
      <c r="ENF71" s="140"/>
      <c r="ENG71" s="140"/>
      <c r="ENH71" s="140"/>
      <c r="ENI71" s="140"/>
      <c r="ENJ71" s="140"/>
      <c r="ENK71" s="140"/>
      <c r="ENL71" s="140"/>
      <c r="ENM71" s="140"/>
      <c r="ENN71" s="140"/>
      <c r="ENO71" s="140"/>
      <c r="ENP71" s="140"/>
      <c r="ENQ71" s="140"/>
      <c r="ENR71" s="140"/>
      <c r="ENS71" s="140"/>
      <c r="ENT71" s="140"/>
      <c r="ENU71" s="140"/>
      <c r="ENV71" s="140"/>
      <c r="ENW71" s="140"/>
      <c r="ENX71" s="140"/>
      <c r="ENY71" s="140"/>
      <c r="ENZ71" s="140"/>
      <c r="EOA71" s="140"/>
      <c r="EOB71" s="140"/>
      <c r="EOC71" s="140"/>
      <c r="EOD71" s="140"/>
      <c r="EOE71" s="140"/>
      <c r="EOF71" s="140"/>
      <c r="EOG71" s="140"/>
      <c r="EOH71" s="140"/>
      <c r="EOI71" s="140"/>
      <c r="EOJ71" s="140"/>
      <c r="EOK71" s="140"/>
      <c r="EOL71" s="140"/>
      <c r="EOM71" s="140"/>
      <c r="EON71" s="140"/>
      <c r="EOO71" s="140"/>
      <c r="EOP71" s="140"/>
      <c r="EOQ71" s="140"/>
      <c r="EOR71" s="140"/>
      <c r="EOS71" s="140"/>
      <c r="EOT71" s="140"/>
      <c r="EOU71" s="140"/>
      <c r="EOV71" s="140"/>
      <c r="EOW71" s="140"/>
      <c r="EOX71" s="140"/>
      <c r="EOY71" s="140"/>
      <c r="EOZ71" s="140"/>
      <c r="EPA71" s="140"/>
      <c r="EPB71" s="140"/>
      <c r="EPC71" s="140"/>
      <c r="EPD71" s="140"/>
      <c r="EPE71" s="140"/>
      <c r="EPF71" s="140"/>
      <c r="EPG71" s="140"/>
      <c r="EPH71" s="140"/>
      <c r="EPI71" s="140"/>
      <c r="EPJ71" s="140"/>
      <c r="EPK71" s="140"/>
      <c r="EPL71" s="140"/>
      <c r="EPM71" s="140"/>
      <c r="EPN71" s="140"/>
      <c r="EPO71" s="140"/>
      <c r="EPP71" s="140"/>
      <c r="EPQ71" s="140"/>
      <c r="EPR71" s="140"/>
      <c r="EPS71" s="140"/>
      <c r="EPT71" s="140"/>
      <c r="EPU71" s="140"/>
      <c r="EPV71" s="140"/>
      <c r="EPW71" s="140"/>
      <c r="EPX71" s="140"/>
      <c r="EPY71" s="140"/>
      <c r="EPZ71" s="140"/>
      <c r="EQA71" s="140"/>
      <c r="EQB71" s="140"/>
      <c r="EQC71" s="140"/>
      <c r="EQD71" s="140"/>
      <c r="EQE71" s="140"/>
      <c r="EQF71" s="140"/>
      <c r="EQG71" s="140"/>
      <c r="EQH71" s="140"/>
      <c r="EQI71" s="140"/>
      <c r="EQJ71" s="140"/>
      <c r="EQK71" s="140"/>
      <c r="EQL71" s="140"/>
      <c r="EQM71" s="140"/>
      <c r="EQN71" s="140"/>
      <c r="EQO71" s="140"/>
      <c r="EQP71" s="140"/>
      <c r="EQQ71" s="140"/>
      <c r="EQR71" s="140"/>
      <c r="EQS71" s="140"/>
      <c r="EQT71" s="140"/>
      <c r="EQU71" s="140"/>
      <c r="EQV71" s="140"/>
      <c r="EQW71" s="140"/>
      <c r="EQX71" s="140"/>
      <c r="EQY71" s="140"/>
      <c r="EQZ71" s="140"/>
      <c r="ERA71" s="140"/>
      <c r="ERB71" s="140"/>
      <c r="ERC71" s="140"/>
      <c r="ERD71" s="140"/>
      <c r="ERE71" s="140"/>
      <c r="ERF71" s="140"/>
      <c r="ERG71" s="140"/>
      <c r="ERH71" s="140"/>
      <c r="ERI71" s="140"/>
      <c r="ERJ71" s="140"/>
      <c r="ERK71" s="140"/>
      <c r="ERL71" s="140"/>
      <c r="ERM71" s="140"/>
      <c r="ERN71" s="140"/>
      <c r="ERO71" s="140"/>
      <c r="ERP71" s="140"/>
      <c r="ERQ71" s="140"/>
      <c r="ERR71" s="140"/>
      <c r="ERS71" s="140"/>
      <c r="ERT71" s="140"/>
      <c r="ERU71" s="140"/>
      <c r="ERV71" s="140"/>
      <c r="ERW71" s="140"/>
      <c r="ERX71" s="140"/>
      <c r="ERY71" s="140"/>
      <c r="ERZ71" s="140"/>
      <c r="ESA71" s="140"/>
      <c r="ESB71" s="140"/>
      <c r="ESC71" s="140"/>
      <c r="ESD71" s="140"/>
      <c r="ESE71" s="140"/>
      <c r="ESF71" s="140"/>
      <c r="ESG71" s="140"/>
      <c r="ESH71" s="140"/>
      <c r="ESI71" s="140"/>
      <c r="ESJ71" s="140"/>
      <c r="ESK71" s="140"/>
      <c r="ESL71" s="140"/>
      <c r="ESM71" s="140"/>
      <c r="ESN71" s="140"/>
      <c r="ESO71" s="140"/>
      <c r="ESP71" s="140"/>
      <c r="ESQ71" s="140"/>
      <c r="ESR71" s="140"/>
      <c r="ESS71" s="140"/>
      <c r="EST71" s="140"/>
      <c r="ESU71" s="140"/>
      <c r="ESV71" s="140"/>
      <c r="ESW71" s="140"/>
      <c r="ESX71" s="140"/>
      <c r="ESY71" s="140"/>
      <c r="ESZ71" s="140"/>
      <c r="ETA71" s="140"/>
      <c r="ETB71" s="140"/>
      <c r="ETC71" s="140"/>
      <c r="ETD71" s="140"/>
      <c r="ETE71" s="140"/>
      <c r="ETF71" s="140"/>
      <c r="ETG71" s="140"/>
      <c r="ETH71" s="140"/>
      <c r="ETI71" s="140"/>
      <c r="ETJ71" s="140"/>
      <c r="ETK71" s="140"/>
      <c r="ETL71" s="140"/>
      <c r="ETM71" s="140"/>
      <c r="ETN71" s="140"/>
      <c r="ETO71" s="140"/>
      <c r="ETP71" s="140"/>
      <c r="ETQ71" s="140"/>
      <c r="ETR71" s="140"/>
      <c r="ETS71" s="140"/>
      <c r="ETT71" s="140"/>
      <c r="ETU71" s="140"/>
      <c r="ETV71" s="140"/>
      <c r="ETW71" s="140"/>
      <c r="ETX71" s="140"/>
      <c r="ETY71" s="140"/>
      <c r="ETZ71" s="140"/>
      <c r="EUA71" s="140"/>
      <c r="EUB71" s="140"/>
      <c r="EUC71" s="140"/>
      <c r="EUD71" s="140"/>
      <c r="EUE71" s="140"/>
      <c r="EUF71" s="140"/>
      <c r="EUG71" s="140"/>
      <c r="EUH71" s="140"/>
      <c r="EUI71" s="140"/>
      <c r="EUJ71" s="140"/>
      <c r="EUK71" s="140"/>
      <c r="EUL71" s="140"/>
      <c r="EUM71" s="140"/>
      <c r="EUN71" s="140"/>
      <c r="EUO71" s="140"/>
      <c r="EUP71" s="140"/>
      <c r="EUQ71" s="140"/>
      <c r="EUR71" s="140"/>
      <c r="EUS71" s="140"/>
      <c r="EUT71" s="140"/>
      <c r="EUU71" s="140"/>
      <c r="EUV71" s="140"/>
      <c r="EUW71" s="140"/>
      <c r="EUX71" s="140"/>
      <c r="EUY71" s="140"/>
      <c r="EUZ71" s="140"/>
      <c r="EVA71" s="140"/>
      <c r="EVB71" s="140"/>
      <c r="EVC71" s="140"/>
      <c r="EVD71" s="140"/>
      <c r="EVE71" s="140"/>
      <c r="EVF71" s="140"/>
      <c r="EVG71" s="140"/>
      <c r="EVH71" s="140"/>
      <c r="EVI71" s="140"/>
      <c r="EVJ71" s="140"/>
      <c r="EVK71" s="140"/>
      <c r="EVL71" s="140"/>
      <c r="EVM71" s="140"/>
      <c r="EVN71" s="140"/>
      <c r="EVO71" s="140"/>
      <c r="EVP71" s="140"/>
      <c r="EVQ71" s="140"/>
      <c r="EVR71" s="140"/>
      <c r="EVS71" s="140"/>
      <c r="EVT71" s="140"/>
      <c r="EVU71" s="140"/>
      <c r="EVV71" s="140"/>
      <c r="EVW71" s="140"/>
      <c r="EVX71" s="140"/>
      <c r="EVY71" s="140"/>
      <c r="EVZ71" s="140"/>
      <c r="EWA71" s="140"/>
      <c r="EWB71" s="140"/>
      <c r="EWC71" s="140"/>
      <c r="EWD71" s="140"/>
      <c r="EWE71" s="140"/>
      <c r="EWF71" s="140"/>
      <c r="EWG71" s="140"/>
      <c r="EWH71" s="140"/>
      <c r="EWI71" s="140"/>
      <c r="EWJ71" s="140"/>
      <c r="EWK71" s="140"/>
      <c r="EWL71" s="140"/>
      <c r="EWM71" s="140"/>
      <c r="EWN71" s="140"/>
      <c r="EWO71" s="140"/>
      <c r="EWP71" s="140"/>
      <c r="EWQ71" s="140"/>
      <c r="EWR71" s="140"/>
      <c r="EWS71" s="140"/>
      <c r="EWT71" s="140"/>
      <c r="EWU71" s="140"/>
      <c r="EWV71" s="140"/>
      <c r="EWW71" s="140"/>
      <c r="EWX71" s="140"/>
      <c r="EWY71" s="140"/>
      <c r="EWZ71" s="140"/>
      <c r="EXA71" s="140"/>
      <c r="EXB71" s="140"/>
      <c r="EXC71" s="140"/>
      <c r="EXD71" s="140"/>
      <c r="EXE71" s="140"/>
      <c r="EXF71" s="140"/>
      <c r="EXG71" s="140"/>
      <c r="EXH71" s="140"/>
      <c r="EXI71" s="140"/>
      <c r="EXJ71" s="140"/>
      <c r="EXK71" s="140"/>
      <c r="EXL71" s="140"/>
      <c r="EXM71" s="140"/>
      <c r="EXN71" s="140"/>
      <c r="EXO71" s="140"/>
      <c r="EXP71" s="140"/>
      <c r="EXQ71" s="140"/>
      <c r="EXR71" s="140"/>
      <c r="EXS71" s="140"/>
      <c r="EXT71" s="140"/>
      <c r="EXU71" s="140"/>
      <c r="EXV71" s="140"/>
      <c r="EXW71" s="140"/>
      <c r="EXX71" s="140"/>
      <c r="EXY71" s="140"/>
      <c r="EXZ71" s="140"/>
      <c r="EYA71" s="140"/>
      <c r="EYB71" s="140"/>
      <c r="EYC71" s="140"/>
      <c r="EYD71" s="140"/>
      <c r="EYE71" s="140"/>
      <c r="EYF71" s="140"/>
      <c r="EYG71" s="140"/>
      <c r="EYH71" s="140"/>
      <c r="EYI71" s="140"/>
      <c r="EYJ71" s="140"/>
      <c r="EYK71" s="140"/>
      <c r="EYL71" s="140"/>
      <c r="EYM71" s="140"/>
      <c r="EYN71" s="140"/>
      <c r="EYO71" s="140"/>
      <c r="EYP71" s="140"/>
      <c r="EYQ71" s="140"/>
      <c r="EYR71" s="140"/>
      <c r="EYS71" s="140"/>
      <c r="EYT71" s="140"/>
      <c r="EYU71" s="140"/>
      <c r="EYV71" s="140"/>
      <c r="EYW71" s="140"/>
      <c r="EYX71" s="140"/>
      <c r="EYY71" s="140"/>
      <c r="EYZ71" s="140"/>
      <c r="EZA71" s="140"/>
      <c r="EZB71" s="140"/>
      <c r="EZC71" s="140"/>
      <c r="EZD71" s="140"/>
      <c r="EZE71" s="140"/>
      <c r="EZF71" s="140"/>
      <c r="EZG71" s="140"/>
      <c r="EZH71" s="140"/>
      <c r="EZI71" s="140"/>
      <c r="EZJ71" s="140"/>
      <c r="EZK71" s="140"/>
      <c r="EZL71" s="140"/>
      <c r="EZM71" s="140"/>
      <c r="EZN71" s="140"/>
      <c r="EZO71" s="140"/>
      <c r="EZP71" s="140"/>
      <c r="EZQ71" s="140"/>
      <c r="EZR71" s="140"/>
      <c r="EZS71" s="140"/>
      <c r="EZT71" s="140"/>
      <c r="EZU71" s="140"/>
      <c r="EZV71" s="140"/>
      <c r="EZW71" s="140"/>
      <c r="EZX71" s="140"/>
      <c r="EZY71" s="140"/>
      <c r="EZZ71" s="140"/>
      <c r="FAA71" s="140"/>
      <c r="FAB71" s="140"/>
      <c r="FAC71" s="140"/>
      <c r="FAD71" s="140"/>
      <c r="FAE71" s="140"/>
      <c r="FAF71" s="140"/>
      <c r="FAG71" s="140"/>
      <c r="FAH71" s="140"/>
      <c r="FAI71" s="140"/>
      <c r="FAJ71" s="140"/>
      <c r="FAK71" s="140"/>
      <c r="FAL71" s="140"/>
      <c r="FAM71" s="140"/>
      <c r="FAN71" s="140"/>
      <c r="FAO71" s="140"/>
      <c r="FAP71" s="140"/>
      <c r="FAQ71" s="140"/>
      <c r="FAR71" s="140"/>
      <c r="FAS71" s="140"/>
      <c r="FAT71" s="140"/>
      <c r="FAU71" s="140"/>
      <c r="FAV71" s="140"/>
      <c r="FAW71" s="140"/>
      <c r="FAX71" s="140"/>
      <c r="FAY71" s="140"/>
      <c r="FAZ71" s="140"/>
      <c r="FBA71" s="140"/>
      <c r="FBB71" s="140"/>
      <c r="FBC71" s="140"/>
      <c r="FBD71" s="140"/>
      <c r="FBE71" s="140"/>
      <c r="FBF71" s="140"/>
      <c r="FBG71" s="140"/>
      <c r="FBH71" s="140"/>
      <c r="FBI71" s="140"/>
      <c r="FBJ71" s="140"/>
      <c r="FBK71" s="140"/>
      <c r="FBL71" s="140"/>
      <c r="FBM71" s="140"/>
      <c r="FBN71" s="140"/>
      <c r="FBO71" s="140"/>
      <c r="FBP71" s="140"/>
      <c r="FBQ71" s="140"/>
      <c r="FBR71" s="140"/>
      <c r="FBS71" s="140"/>
      <c r="FBT71" s="140"/>
      <c r="FBU71" s="140"/>
      <c r="FBV71" s="140"/>
      <c r="FBW71" s="140"/>
      <c r="FBX71" s="140"/>
      <c r="FBY71" s="140"/>
      <c r="FBZ71" s="140"/>
      <c r="FCA71" s="140"/>
      <c r="FCB71" s="140"/>
      <c r="FCC71" s="140"/>
      <c r="FCD71" s="140"/>
      <c r="FCE71" s="140"/>
      <c r="FCF71" s="140"/>
      <c r="FCG71" s="140"/>
      <c r="FCH71" s="140"/>
      <c r="FCI71" s="140"/>
      <c r="FCJ71" s="140"/>
      <c r="FCK71" s="140"/>
      <c r="FCL71" s="140"/>
      <c r="FCM71" s="140"/>
      <c r="FCN71" s="140"/>
      <c r="FCO71" s="140"/>
      <c r="FCP71" s="140"/>
      <c r="FCQ71" s="140"/>
      <c r="FCR71" s="140"/>
      <c r="FCS71" s="140"/>
      <c r="FCT71" s="140"/>
      <c r="FCU71" s="140"/>
      <c r="FCV71" s="140"/>
      <c r="FCW71" s="140"/>
      <c r="FCX71" s="140"/>
      <c r="FCY71" s="140"/>
      <c r="FCZ71" s="140"/>
      <c r="FDA71" s="140"/>
      <c r="FDB71" s="140"/>
      <c r="FDC71" s="140"/>
      <c r="FDD71" s="140"/>
      <c r="FDE71" s="140"/>
      <c r="FDF71" s="140"/>
      <c r="FDG71" s="140"/>
      <c r="FDH71" s="140"/>
      <c r="FDI71" s="140"/>
      <c r="FDJ71" s="140"/>
      <c r="FDK71" s="140"/>
      <c r="FDL71" s="140"/>
      <c r="FDM71" s="140"/>
      <c r="FDN71" s="140"/>
      <c r="FDO71" s="140"/>
      <c r="FDP71" s="140"/>
      <c r="FDQ71" s="140"/>
      <c r="FDR71" s="140"/>
      <c r="FDS71" s="140"/>
      <c r="FDT71" s="140"/>
      <c r="FDU71" s="140"/>
      <c r="FDV71" s="140"/>
      <c r="FDW71" s="140"/>
      <c r="FDX71" s="140"/>
      <c r="FDY71" s="140"/>
      <c r="FDZ71" s="140"/>
      <c r="FEA71" s="140"/>
      <c r="FEB71" s="140"/>
      <c r="FEC71" s="140"/>
      <c r="FED71" s="140"/>
      <c r="FEE71" s="140"/>
      <c r="FEF71" s="140"/>
      <c r="FEG71" s="140"/>
      <c r="FEH71" s="140"/>
      <c r="FEI71" s="140"/>
      <c r="FEJ71" s="140"/>
      <c r="FEK71" s="140"/>
      <c r="FEL71" s="140"/>
      <c r="FEM71" s="140"/>
      <c r="FEN71" s="140"/>
      <c r="FEO71" s="140"/>
      <c r="FEP71" s="140"/>
      <c r="FEQ71" s="140"/>
      <c r="FER71" s="140"/>
      <c r="FES71" s="140"/>
      <c r="FET71" s="140"/>
      <c r="FEU71" s="140"/>
      <c r="FEV71" s="140"/>
      <c r="FEW71" s="140"/>
      <c r="FEX71" s="140"/>
      <c r="FEY71" s="140"/>
      <c r="FEZ71" s="140"/>
      <c r="FFA71" s="140"/>
      <c r="FFB71" s="140"/>
      <c r="FFC71" s="140"/>
      <c r="FFD71" s="140"/>
      <c r="FFE71" s="140"/>
      <c r="FFF71" s="140"/>
      <c r="FFG71" s="140"/>
      <c r="FFH71" s="140"/>
      <c r="FFI71" s="140"/>
      <c r="FFJ71" s="140"/>
      <c r="FFK71" s="140"/>
      <c r="FFL71" s="140"/>
      <c r="FFM71" s="140"/>
      <c r="FFN71" s="140"/>
      <c r="FFO71" s="140"/>
      <c r="FFP71" s="140"/>
      <c r="FFQ71" s="140"/>
      <c r="FFR71" s="140"/>
      <c r="FFS71" s="140"/>
      <c r="FFT71" s="140"/>
      <c r="FFU71" s="140"/>
      <c r="FFV71" s="140"/>
      <c r="FFW71" s="140"/>
      <c r="FFX71" s="140"/>
      <c r="FFY71" s="140"/>
      <c r="FFZ71" s="140"/>
      <c r="FGA71" s="140"/>
      <c r="FGB71" s="140"/>
      <c r="FGC71" s="140"/>
      <c r="FGD71" s="140"/>
      <c r="FGE71" s="140"/>
      <c r="FGF71" s="140"/>
      <c r="FGG71" s="140"/>
      <c r="FGH71" s="140"/>
      <c r="FGI71" s="140"/>
      <c r="FGJ71" s="140"/>
      <c r="FGK71" s="140"/>
      <c r="FGL71" s="140"/>
      <c r="FGM71" s="140"/>
      <c r="FGN71" s="140"/>
      <c r="FGO71" s="140"/>
      <c r="FGP71" s="140"/>
      <c r="FGQ71" s="140"/>
      <c r="FGR71" s="140"/>
      <c r="FGS71" s="140"/>
      <c r="FGT71" s="140"/>
      <c r="FGU71" s="140"/>
      <c r="FGV71" s="140"/>
      <c r="FGW71" s="140"/>
      <c r="FGX71" s="140"/>
      <c r="FGY71" s="140"/>
      <c r="FGZ71" s="140"/>
      <c r="FHA71" s="140"/>
      <c r="FHB71" s="140"/>
      <c r="FHC71" s="140"/>
      <c r="FHD71" s="140"/>
      <c r="FHE71" s="140"/>
      <c r="FHF71" s="140"/>
      <c r="FHG71" s="140"/>
      <c r="FHH71" s="140"/>
      <c r="FHI71" s="140"/>
      <c r="FHJ71" s="140"/>
      <c r="FHK71" s="140"/>
      <c r="FHL71" s="140"/>
      <c r="FHM71" s="140"/>
      <c r="FHN71" s="140"/>
      <c r="FHO71" s="140"/>
      <c r="FHP71" s="140"/>
      <c r="FHQ71" s="140"/>
      <c r="FHR71" s="140"/>
      <c r="FHS71" s="140"/>
      <c r="FHT71" s="140"/>
      <c r="FHU71" s="140"/>
      <c r="FHV71" s="140"/>
      <c r="FHW71" s="140"/>
      <c r="FHX71" s="140"/>
      <c r="FHY71" s="140"/>
      <c r="FHZ71" s="140"/>
      <c r="FIA71" s="140"/>
      <c r="FIB71" s="140"/>
      <c r="FIC71" s="140"/>
      <c r="FID71" s="140"/>
      <c r="FIE71" s="140"/>
      <c r="FIF71" s="140"/>
      <c r="FIG71" s="140"/>
      <c r="FIH71" s="140"/>
      <c r="FII71" s="140"/>
      <c r="FIJ71" s="140"/>
      <c r="FIK71" s="140"/>
      <c r="FIL71" s="140"/>
      <c r="FIM71" s="140"/>
      <c r="FIN71" s="140"/>
      <c r="FIO71" s="140"/>
      <c r="FIP71" s="140"/>
      <c r="FIQ71" s="140"/>
      <c r="FIR71" s="140"/>
      <c r="FIS71" s="140"/>
      <c r="FIT71" s="140"/>
      <c r="FIU71" s="140"/>
      <c r="FIV71" s="140"/>
      <c r="FIW71" s="140"/>
      <c r="FIX71" s="140"/>
      <c r="FIY71" s="140"/>
      <c r="FIZ71" s="140"/>
      <c r="FJA71" s="140"/>
      <c r="FJB71" s="140"/>
      <c r="FJC71" s="140"/>
      <c r="FJD71" s="140"/>
      <c r="FJE71" s="140"/>
      <c r="FJF71" s="140"/>
      <c r="FJG71" s="140"/>
      <c r="FJH71" s="140"/>
      <c r="FJI71" s="140"/>
      <c r="FJJ71" s="140"/>
      <c r="FJK71" s="140"/>
      <c r="FJL71" s="140"/>
      <c r="FJM71" s="140"/>
      <c r="FJN71" s="140"/>
      <c r="FJO71" s="140"/>
      <c r="FJP71" s="140"/>
      <c r="FJQ71" s="140"/>
      <c r="FJR71" s="140"/>
      <c r="FJS71" s="140"/>
      <c r="FJT71" s="140"/>
      <c r="FJU71" s="140"/>
      <c r="FJV71" s="140"/>
      <c r="FJW71" s="140"/>
      <c r="FJX71" s="140"/>
      <c r="FJY71" s="140"/>
      <c r="FJZ71" s="140"/>
      <c r="FKA71" s="140"/>
      <c r="FKB71" s="140"/>
      <c r="FKC71" s="140"/>
      <c r="FKD71" s="140"/>
      <c r="FKE71" s="140"/>
      <c r="FKF71" s="140"/>
      <c r="FKG71" s="140"/>
      <c r="FKH71" s="140"/>
      <c r="FKI71" s="140"/>
      <c r="FKJ71" s="140"/>
      <c r="FKK71" s="140"/>
      <c r="FKL71" s="140"/>
      <c r="FKM71" s="140"/>
      <c r="FKN71" s="140"/>
      <c r="FKO71" s="140"/>
      <c r="FKP71" s="140"/>
      <c r="FKQ71" s="140"/>
      <c r="FKR71" s="140"/>
      <c r="FKS71" s="140"/>
      <c r="FKT71" s="140"/>
      <c r="FKU71" s="140"/>
      <c r="FKV71" s="140"/>
      <c r="FKW71" s="140"/>
      <c r="FKX71" s="140"/>
      <c r="FKY71" s="140"/>
      <c r="FKZ71" s="140"/>
      <c r="FLA71" s="140"/>
      <c r="FLB71" s="140"/>
      <c r="FLC71" s="140"/>
      <c r="FLD71" s="140"/>
      <c r="FLE71" s="140"/>
      <c r="FLF71" s="140"/>
      <c r="FLG71" s="140"/>
      <c r="FLH71" s="140"/>
      <c r="FLI71" s="140"/>
      <c r="FLJ71" s="140"/>
      <c r="FLK71" s="140"/>
      <c r="FLL71" s="140"/>
      <c r="FLM71" s="140"/>
      <c r="FLN71" s="140"/>
      <c r="FLO71" s="140"/>
      <c r="FLP71" s="140"/>
      <c r="FLQ71" s="140"/>
      <c r="FLR71" s="140"/>
      <c r="FLS71" s="140"/>
      <c r="FLT71" s="140"/>
      <c r="FLU71" s="140"/>
      <c r="FLV71" s="140"/>
      <c r="FLW71" s="140"/>
      <c r="FLX71" s="140"/>
      <c r="FLY71" s="140"/>
      <c r="FLZ71" s="140"/>
      <c r="FMA71" s="140"/>
      <c r="FMB71" s="140"/>
      <c r="FMC71" s="140"/>
      <c r="FMD71" s="140"/>
      <c r="FME71" s="140"/>
      <c r="FMF71" s="140"/>
      <c r="FMG71" s="140"/>
      <c r="FMH71" s="140"/>
      <c r="FMI71" s="140"/>
      <c r="FMJ71" s="140"/>
      <c r="FMK71" s="140"/>
      <c r="FML71" s="140"/>
      <c r="FMM71" s="140"/>
      <c r="FMN71" s="140"/>
      <c r="FMO71" s="140"/>
      <c r="FMP71" s="140"/>
      <c r="FMQ71" s="140"/>
      <c r="FMR71" s="140"/>
      <c r="FMS71" s="140"/>
      <c r="FMT71" s="140"/>
      <c r="FMU71" s="140"/>
      <c r="FMV71" s="140"/>
      <c r="FMW71" s="140"/>
      <c r="FMX71" s="140"/>
      <c r="FMY71" s="140"/>
      <c r="FMZ71" s="140"/>
      <c r="FNA71" s="140"/>
      <c r="FNB71" s="140"/>
      <c r="FNC71" s="140"/>
      <c r="FND71" s="140"/>
      <c r="FNE71" s="140"/>
      <c r="FNF71" s="140"/>
      <c r="FNG71" s="140"/>
      <c r="FNH71" s="140"/>
      <c r="FNI71" s="140"/>
      <c r="FNJ71" s="140"/>
      <c r="FNK71" s="140"/>
      <c r="FNL71" s="140"/>
      <c r="FNM71" s="140"/>
      <c r="FNN71" s="140"/>
      <c r="FNO71" s="140"/>
      <c r="FNP71" s="140"/>
      <c r="FNQ71" s="140"/>
      <c r="FNR71" s="140"/>
      <c r="FNS71" s="140"/>
      <c r="FNT71" s="140"/>
      <c r="FNU71" s="140"/>
      <c r="FNV71" s="140"/>
      <c r="FNW71" s="140"/>
      <c r="FNX71" s="140"/>
      <c r="FNY71" s="140"/>
      <c r="FNZ71" s="140"/>
      <c r="FOA71" s="140"/>
      <c r="FOB71" s="140"/>
      <c r="FOC71" s="140"/>
      <c r="FOD71" s="140"/>
      <c r="FOE71" s="140"/>
      <c r="FOF71" s="140"/>
      <c r="FOG71" s="140"/>
      <c r="FOH71" s="140"/>
      <c r="FOI71" s="140"/>
      <c r="FOJ71" s="140"/>
      <c r="FOK71" s="140"/>
      <c r="FOL71" s="140"/>
      <c r="FOM71" s="140"/>
      <c r="FON71" s="140"/>
      <c r="FOO71" s="140"/>
      <c r="FOP71" s="140"/>
      <c r="FOQ71" s="140"/>
      <c r="FOR71" s="140"/>
      <c r="FOS71" s="140"/>
      <c r="FOT71" s="140"/>
      <c r="FOU71" s="140"/>
      <c r="FOV71" s="140"/>
      <c r="FOW71" s="140"/>
      <c r="FOX71" s="140"/>
      <c r="FOY71" s="140"/>
      <c r="FOZ71" s="140"/>
      <c r="FPA71" s="140"/>
      <c r="FPB71" s="140"/>
      <c r="FPC71" s="140"/>
      <c r="FPD71" s="140"/>
      <c r="FPE71" s="140"/>
      <c r="FPF71" s="140"/>
      <c r="FPG71" s="140"/>
      <c r="FPH71" s="140"/>
      <c r="FPI71" s="140"/>
      <c r="FPJ71" s="140"/>
      <c r="FPK71" s="140"/>
      <c r="FPL71" s="140"/>
      <c r="FPM71" s="140"/>
      <c r="FPN71" s="140"/>
      <c r="FPO71" s="140"/>
      <c r="FPP71" s="140"/>
      <c r="FPQ71" s="140"/>
      <c r="FPR71" s="140"/>
      <c r="FPS71" s="140"/>
      <c r="FPT71" s="140"/>
      <c r="FPU71" s="140"/>
      <c r="FPV71" s="140"/>
      <c r="FPW71" s="140"/>
      <c r="FPX71" s="140"/>
      <c r="FPY71" s="140"/>
      <c r="FPZ71" s="140"/>
      <c r="FQA71" s="140"/>
      <c r="FQB71" s="140"/>
      <c r="FQC71" s="140"/>
      <c r="FQD71" s="140"/>
      <c r="FQE71" s="140"/>
      <c r="FQF71" s="140"/>
      <c r="FQG71" s="140"/>
      <c r="FQH71" s="140"/>
      <c r="FQI71" s="140"/>
      <c r="FQJ71" s="140"/>
      <c r="FQK71" s="140"/>
      <c r="FQL71" s="140"/>
      <c r="FQM71" s="140"/>
      <c r="FQN71" s="140"/>
      <c r="FQO71" s="140"/>
      <c r="FQP71" s="140"/>
      <c r="FQQ71" s="140"/>
      <c r="FQR71" s="140"/>
      <c r="FQS71" s="140"/>
      <c r="FQT71" s="140"/>
      <c r="FQU71" s="140"/>
      <c r="FQV71" s="140"/>
      <c r="FQW71" s="140"/>
      <c r="FQX71" s="140"/>
      <c r="FQY71" s="140"/>
      <c r="FQZ71" s="140"/>
      <c r="FRA71" s="140"/>
      <c r="FRB71" s="140"/>
      <c r="FRC71" s="140"/>
      <c r="FRD71" s="140"/>
      <c r="FRE71" s="140"/>
      <c r="FRF71" s="140"/>
      <c r="FRG71" s="140"/>
      <c r="FRH71" s="140"/>
      <c r="FRI71" s="140"/>
      <c r="FRJ71" s="140"/>
      <c r="FRK71" s="140"/>
      <c r="FRL71" s="140"/>
      <c r="FRM71" s="140"/>
      <c r="FRN71" s="140"/>
      <c r="FRO71" s="140"/>
      <c r="FRP71" s="140"/>
      <c r="FRQ71" s="140"/>
      <c r="FRR71" s="140"/>
      <c r="FRS71" s="140"/>
      <c r="FRT71" s="140"/>
      <c r="FRU71" s="140"/>
      <c r="FRV71" s="140"/>
      <c r="FRW71" s="140"/>
      <c r="FRX71" s="140"/>
      <c r="FRY71" s="140"/>
      <c r="FRZ71" s="140"/>
      <c r="FSA71" s="140"/>
      <c r="FSB71" s="140"/>
      <c r="FSC71" s="140"/>
      <c r="FSD71" s="140"/>
      <c r="FSE71" s="140"/>
      <c r="FSF71" s="140"/>
      <c r="FSG71" s="140"/>
      <c r="FSH71" s="140"/>
      <c r="FSI71" s="140"/>
      <c r="FSJ71" s="140"/>
      <c r="FSK71" s="140"/>
      <c r="FSL71" s="140"/>
      <c r="FSM71" s="140"/>
      <c r="FSN71" s="140"/>
      <c r="FSO71" s="140"/>
      <c r="FSP71" s="140"/>
      <c r="FSQ71" s="140"/>
      <c r="FSR71" s="140"/>
      <c r="FSS71" s="140"/>
      <c r="FST71" s="140"/>
      <c r="FSU71" s="140"/>
      <c r="FSV71" s="140"/>
      <c r="FSW71" s="140"/>
      <c r="FSX71" s="140"/>
      <c r="FSY71" s="140"/>
      <c r="FSZ71" s="140"/>
      <c r="FTA71" s="140"/>
      <c r="FTB71" s="140"/>
      <c r="FTC71" s="140"/>
      <c r="FTD71" s="140"/>
      <c r="FTE71" s="140"/>
      <c r="FTF71" s="140"/>
      <c r="FTG71" s="140"/>
      <c r="FTH71" s="140"/>
      <c r="FTI71" s="140"/>
      <c r="FTJ71" s="140"/>
      <c r="FTK71" s="140"/>
      <c r="FTL71" s="140"/>
      <c r="FTM71" s="140"/>
      <c r="FTN71" s="140"/>
      <c r="FTO71" s="140"/>
      <c r="FTP71" s="140"/>
      <c r="FTQ71" s="140"/>
      <c r="FTR71" s="140"/>
      <c r="FTS71" s="140"/>
      <c r="FTT71" s="140"/>
      <c r="FTU71" s="140"/>
      <c r="FTV71" s="140"/>
      <c r="FTW71" s="140"/>
      <c r="FTX71" s="140"/>
      <c r="FTY71" s="140"/>
      <c r="FTZ71" s="140"/>
      <c r="FUA71" s="140"/>
      <c r="FUB71" s="140"/>
      <c r="FUC71" s="140"/>
      <c r="FUD71" s="140"/>
      <c r="FUE71" s="140"/>
      <c r="FUF71" s="140"/>
      <c r="FUG71" s="140"/>
      <c r="FUH71" s="140"/>
      <c r="FUI71" s="140"/>
      <c r="FUJ71" s="140"/>
      <c r="FUK71" s="140"/>
      <c r="FUL71" s="140"/>
      <c r="FUM71" s="140"/>
      <c r="FUN71" s="140"/>
      <c r="FUO71" s="140"/>
      <c r="FUP71" s="140"/>
      <c r="FUQ71" s="140"/>
      <c r="FUR71" s="140"/>
      <c r="FUS71" s="140"/>
      <c r="FUT71" s="140"/>
      <c r="FUU71" s="140"/>
      <c r="FUV71" s="140"/>
      <c r="FUW71" s="140"/>
      <c r="FUX71" s="140"/>
      <c r="FUY71" s="140"/>
      <c r="FUZ71" s="140"/>
      <c r="FVA71" s="140"/>
      <c r="FVB71" s="140"/>
      <c r="FVC71" s="140"/>
      <c r="FVD71" s="140"/>
      <c r="FVE71" s="140"/>
      <c r="FVF71" s="140"/>
      <c r="FVG71" s="140"/>
      <c r="FVH71" s="140"/>
      <c r="FVI71" s="140"/>
      <c r="FVJ71" s="140"/>
      <c r="FVK71" s="140"/>
      <c r="FVL71" s="140"/>
      <c r="FVM71" s="140"/>
      <c r="FVN71" s="140"/>
      <c r="FVO71" s="140"/>
      <c r="FVP71" s="140"/>
      <c r="FVQ71" s="140"/>
      <c r="FVR71" s="140"/>
      <c r="FVS71" s="140"/>
      <c r="FVT71" s="140"/>
      <c r="FVU71" s="140"/>
      <c r="FVV71" s="140"/>
      <c r="FVW71" s="140"/>
      <c r="FVX71" s="140"/>
      <c r="FVY71" s="140"/>
      <c r="FVZ71" s="140"/>
      <c r="FWA71" s="140"/>
      <c r="FWB71" s="140"/>
      <c r="FWC71" s="140"/>
      <c r="FWD71" s="140"/>
      <c r="FWE71" s="140"/>
      <c r="FWF71" s="140"/>
      <c r="FWG71" s="140"/>
      <c r="FWH71" s="140"/>
      <c r="FWI71" s="140"/>
      <c r="FWJ71" s="140"/>
      <c r="FWK71" s="140"/>
      <c r="FWL71" s="140"/>
      <c r="FWM71" s="140"/>
      <c r="FWN71" s="140"/>
      <c r="FWO71" s="140"/>
      <c r="FWP71" s="140"/>
      <c r="FWQ71" s="140"/>
      <c r="FWR71" s="140"/>
      <c r="FWS71" s="140"/>
      <c r="FWT71" s="140"/>
      <c r="FWU71" s="140"/>
      <c r="FWV71" s="140"/>
      <c r="FWW71" s="140"/>
      <c r="FWX71" s="140"/>
      <c r="FWY71" s="140"/>
      <c r="FWZ71" s="140"/>
      <c r="FXA71" s="140"/>
      <c r="FXB71" s="140"/>
      <c r="FXC71" s="140"/>
      <c r="FXD71" s="140"/>
      <c r="FXE71" s="140"/>
      <c r="FXF71" s="140"/>
      <c r="FXG71" s="140"/>
      <c r="FXH71" s="140"/>
      <c r="FXI71" s="140"/>
      <c r="FXJ71" s="140"/>
      <c r="FXK71" s="140"/>
      <c r="FXL71" s="140"/>
      <c r="FXM71" s="140"/>
      <c r="FXN71" s="140"/>
      <c r="FXO71" s="140"/>
      <c r="FXP71" s="140"/>
      <c r="FXQ71" s="140"/>
      <c r="FXR71" s="140"/>
      <c r="FXS71" s="140"/>
      <c r="FXT71" s="140"/>
      <c r="FXU71" s="140"/>
      <c r="FXV71" s="140"/>
      <c r="FXW71" s="140"/>
      <c r="FXX71" s="140"/>
      <c r="FXY71" s="140"/>
      <c r="FXZ71" s="140"/>
      <c r="FYA71" s="140"/>
      <c r="FYB71" s="140"/>
      <c r="FYC71" s="140"/>
      <c r="FYD71" s="140"/>
      <c r="FYE71" s="140"/>
      <c r="FYF71" s="140"/>
      <c r="FYG71" s="140"/>
      <c r="FYH71" s="140"/>
      <c r="FYI71" s="140"/>
      <c r="FYJ71" s="140"/>
      <c r="FYK71" s="140"/>
      <c r="FYL71" s="140"/>
      <c r="FYM71" s="140"/>
      <c r="FYN71" s="140"/>
      <c r="FYO71" s="140"/>
      <c r="FYP71" s="140"/>
      <c r="FYQ71" s="140"/>
      <c r="FYR71" s="140"/>
      <c r="FYS71" s="140"/>
      <c r="FYT71" s="140"/>
      <c r="FYU71" s="140"/>
      <c r="FYV71" s="140"/>
      <c r="FYW71" s="140"/>
      <c r="FYX71" s="140"/>
      <c r="FYY71" s="140"/>
      <c r="FYZ71" s="140"/>
      <c r="FZA71" s="140"/>
      <c r="FZB71" s="140"/>
      <c r="FZC71" s="140"/>
      <c r="FZD71" s="140"/>
      <c r="FZE71" s="140"/>
      <c r="FZF71" s="140"/>
      <c r="FZG71" s="140"/>
      <c r="FZH71" s="140"/>
      <c r="FZI71" s="140"/>
      <c r="FZJ71" s="140"/>
      <c r="FZK71" s="140"/>
      <c r="FZL71" s="140"/>
      <c r="FZM71" s="140"/>
      <c r="FZN71" s="140"/>
      <c r="FZO71" s="140"/>
      <c r="FZP71" s="140"/>
      <c r="FZQ71" s="140"/>
      <c r="FZR71" s="140"/>
      <c r="FZS71" s="140"/>
      <c r="FZT71" s="140"/>
      <c r="FZU71" s="140"/>
      <c r="FZV71" s="140"/>
      <c r="FZW71" s="140"/>
      <c r="FZX71" s="140"/>
      <c r="FZY71" s="140"/>
      <c r="FZZ71" s="140"/>
      <c r="GAA71" s="140"/>
      <c r="GAB71" s="140"/>
      <c r="GAC71" s="140"/>
      <c r="GAD71" s="140"/>
      <c r="GAE71" s="140"/>
      <c r="GAF71" s="140"/>
      <c r="GAG71" s="140"/>
      <c r="GAH71" s="140"/>
      <c r="GAI71" s="140"/>
      <c r="GAJ71" s="140"/>
      <c r="GAK71" s="140"/>
      <c r="GAL71" s="140"/>
      <c r="GAM71" s="140"/>
      <c r="GAN71" s="140"/>
      <c r="GAO71" s="140"/>
      <c r="GAP71" s="140"/>
      <c r="GAQ71" s="140"/>
      <c r="GAR71" s="140"/>
      <c r="GAS71" s="140"/>
      <c r="GAT71" s="140"/>
      <c r="GAU71" s="140"/>
      <c r="GAV71" s="140"/>
      <c r="GAW71" s="140"/>
      <c r="GAX71" s="140"/>
      <c r="GAY71" s="140"/>
      <c r="GAZ71" s="140"/>
      <c r="GBA71" s="140"/>
      <c r="GBB71" s="140"/>
      <c r="GBC71" s="140"/>
      <c r="GBD71" s="140"/>
      <c r="GBE71" s="140"/>
      <c r="GBF71" s="140"/>
      <c r="GBG71" s="140"/>
      <c r="GBH71" s="140"/>
      <c r="GBI71" s="140"/>
      <c r="GBJ71" s="140"/>
      <c r="GBK71" s="140"/>
      <c r="GBL71" s="140"/>
      <c r="GBM71" s="140"/>
      <c r="GBN71" s="140"/>
      <c r="GBO71" s="140"/>
      <c r="GBP71" s="140"/>
      <c r="GBQ71" s="140"/>
      <c r="GBR71" s="140"/>
      <c r="GBS71" s="140"/>
      <c r="GBT71" s="140"/>
      <c r="GBU71" s="140"/>
      <c r="GBV71" s="140"/>
      <c r="GBW71" s="140"/>
      <c r="GBX71" s="140"/>
      <c r="GBY71" s="140"/>
      <c r="GBZ71" s="140"/>
      <c r="GCA71" s="140"/>
      <c r="GCB71" s="140"/>
      <c r="GCC71" s="140"/>
      <c r="GCD71" s="140"/>
      <c r="GCE71" s="140"/>
      <c r="GCF71" s="140"/>
      <c r="GCG71" s="140"/>
      <c r="GCH71" s="140"/>
      <c r="GCI71" s="140"/>
      <c r="GCJ71" s="140"/>
      <c r="GCK71" s="140"/>
      <c r="GCL71" s="140"/>
      <c r="GCM71" s="140"/>
      <c r="GCN71" s="140"/>
      <c r="GCO71" s="140"/>
      <c r="GCP71" s="140"/>
      <c r="GCQ71" s="140"/>
      <c r="GCR71" s="140"/>
      <c r="GCS71" s="140"/>
      <c r="GCT71" s="140"/>
      <c r="GCU71" s="140"/>
      <c r="GCV71" s="140"/>
      <c r="GCW71" s="140"/>
      <c r="GCX71" s="140"/>
      <c r="GCY71" s="140"/>
      <c r="GCZ71" s="140"/>
      <c r="GDA71" s="140"/>
      <c r="GDB71" s="140"/>
      <c r="GDC71" s="140"/>
      <c r="GDD71" s="140"/>
      <c r="GDE71" s="140"/>
      <c r="GDF71" s="140"/>
      <c r="GDG71" s="140"/>
      <c r="GDH71" s="140"/>
      <c r="GDI71" s="140"/>
      <c r="GDJ71" s="140"/>
      <c r="GDK71" s="140"/>
      <c r="GDL71" s="140"/>
      <c r="GDM71" s="140"/>
      <c r="GDN71" s="140"/>
      <c r="GDO71" s="140"/>
      <c r="GDP71" s="140"/>
      <c r="GDQ71" s="140"/>
      <c r="GDR71" s="140"/>
      <c r="GDS71" s="140"/>
      <c r="GDT71" s="140"/>
      <c r="GDU71" s="140"/>
      <c r="GDV71" s="140"/>
      <c r="GDW71" s="140"/>
      <c r="GDX71" s="140"/>
      <c r="GDY71" s="140"/>
      <c r="GDZ71" s="140"/>
      <c r="GEA71" s="140"/>
      <c r="GEB71" s="140"/>
      <c r="GEC71" s="140"/>
      <c r="GED71" s="140"/>
      <c r="GEE71" s="140"/>
      <c r="GEF71" s="140"/>
      <c r="GEG71" s="140"/>
      <c r="GEH71" s="140"/>
      <c r="GEI71" s="140"/>
      <c r="GEJ71" s="140"/>
      <c r="GEK71" s="140"/>
      <c r="GEL71" s="140"/>
      <c r="GEM71" s="140"/>
      <c r="GEN71" s="140"/>
      <c r="GEO71" s="140"/>
      <c r="GEP71" s="140"/>
      <c r="GEQ71" s="140"/>
      <c r="GER71" s="140"/>
      <c r="GES71" s="140"/>
      <c r="GET71" s="140"/>
      <c r="GEU71" s="140"/>
      <c r="GEV71" s="140"/>
      <c r="GEW71" s="140"/>
      <c r="GEX71" s="140"/>
      <c r="GEY71" s="140"/>
      <c r="GEZ71" s="140"/>
      <c r="GFA71" s="140"/>
      <c r="GFB71" s="140"/>
      <c r="GFC71" s="140"/>
      <c r="GFD71" s="140"/>
      <c r="GFE71" s="140"/>
      <c r="GFF71" s="140"/>
      <c r="GFG71" s="140"/>
      <c r="GFH71" s="140"/>
      <c r="GFI71" s="140"/>
      <c r="GFJ71" s="140"/>
      <c r="GFK71" s="140"/>
      <c r="GFL71" s="140"/>
      <c r="GFM71" s="140"/>
      <c r="GFN71" s="140"/>
      <c r="GFO71" s="140"/>
      <c r="GFP71" s="140"/>
      <c r="GFQ71" s="140"/>
      <c r="GFR71" s="140"/>
      <c r="GFS71" s="140"/>
      <c r="GFT71" s="140"/>
      <c r="GFU71" s="140"/>
      <c r="GFV71" s="140"/>
      <c r="GFW71" s="140"/>
      <c r="GFX71" s="140"/>
      <c r="GFY71" s="140"/>
      <c r="GFZ71" s="140"/>
      <c r="GGA71" s="140"/>
      <c r="GGB71" s="140"/>
      <c r="GGC71" s="140"/>
      <c r="GGD71" s="140"/>
      <c r="GGE71" s="140"/>
      <c r="GGF71" s="140"/>
      <c r="GGG71" s="140"/>
      <c r="GGH71" s="140"/>
      <c r="GGI71" s="140"/>
      <c r="GGJ71" s="140"/>
      <c r="GGK71" s="140"/>
      <c r="GGL71" s="140"/>
      <c r="GGM71" s="140"/>
      <c r="GGN71" s="140"/>
      <c r="GGO71" s="140"/>
      <c r="GGP71" s="140"/>
      <c r="GGQ71" s="140"/>
      <c r="GGR71" s="140"/>
      <c r="GGS71" s="140"/>
      <c r="GGT71" s="140"/>
      <c r="GGU71" s="140"/>
      <c r="GGV71" s="140"/>
      <c r="GGW71" s="140"/>
      <c r="GGX71" s="140"/>
      <c r="GGY71" s="140"/>
      <c r="GGZ71" s="140"/>
      <c r="GHA71" s="140"/>
      <c r="GHB71" s="140"/>
      <c r="GHC71" s="140"/>
      <c r="GHD71" s="140"/>
      <c r="GHE71" s="140"/>
      <c r="GHF71" s="140"/>
      <c r="GHG71" s="140"/>
      <c r="GHH71" s="140"/>
      <c r="GHI71" s="140"/>
      <c r="GHJ71" s="140"/>
      <c r="GHK71" s="140"/>
      <c r="GHL71" s="140"/>
      <c r="GHM71" s="140"/>
      <c r="GHN71" s="140"/>
      <c r="GHO71" s="140"/>
      <c r="GHP71" s="140"/>
      <c r="GHQ71" s="140"/>
      <c r="GHR71" s="140"/>
      <c r="GHS71" s="140"/>
      <c r="GHT71" s="140"/>
      <c r="GHU71" s="140"/>
      <c r="GHV71" s="140"/>
      <c r="GHW71" s="140"/>
      <c r="GHX71" s="140"/>
      <c r="GHY71" s="140"/>
      <c r="GHZ71" s="140"/>
      <c r="GIA71" s="140"/>
      <c r="GIB71" s="140"/>
      <c r="GIC71" s="140"/>
      <c r="GID71" s="140"/>
      <c r="GIE71" s="140"/>
      <c r="GIF71" s="140"/>
      <c r="GIG71" s="140"/>
      <c r="GIH71" s="140"/>
      <c r="GII71" s="140"/>
      <c r="GIJ71" s="140"/>
      <c r="GIK71" s="140"/>
      <c r="GIL71" s="140"/>
      <c r="GIM71" s="140"/>
      <c r="GIN71" s="140"/>
      <c r="GIO71" s="140"/>
      <c r="GIP71" s="140"/>
      <c r="GIQ71" s="140"/>
      <c r="GIR71" s="140"/>
      <c r="GIS71" s="140"/>
      <c r="GIT71" s="140"/>
      <c r="GIU71" s="140"/>
      <c r="GIV71" s="140"/>
      <c r="GIW71" s="140"/>
      <c r="GIX71" s="140"/>
      <c r="GIY71" s="140"/>
      <c r="GIZ71" s="140"/>
      <c r="GJA71" s="140"/>
      <c r="GJB71" s="140"/>
      <c r="GJC71" s="140"/>
      <c r="GJD71" s="140"/>
      <c r="GJE71" s="140"/>
      <c r="GJF71" s="140"/>
      <c r="GJG71" s="140"/>
      <c r="GJH71" s="140"/>
      <c r="GJI71" s="140"/>
      <c r="GJJ71" s="140"/>
      <c r="GJK71" s="140"/>
      <c r="GJL71" s="140"/>
      <c r="GJM71" s="140"/>
      <c r="GJN71" s="140"/>
      <c r="GJO71" s="140"/>
      <c r="GJP71" s="140"/>
      <c r="GJQ71" s="140"/>
      <c r="GJR71" s="140"/>
      <c r="GJS71" s="140"/>
      <c r="GJT71" s="140"/>
      <c r="GJU71" s="140"/>
      <c r="GJV71" s="140"/>
      <c r="GJW71" s="140"/>
      <c r="GJX71" s="140"/>
      <c r="GJY71" s="140"/>
      <c r="GJZ71" s="140"/>
      <c r="GKA71" s="140"/>
      <c r="GKB71" s="140"/>
      <c r="GKC71" s="140"/>
      <c r="GKD71" s="140"/>
      <c r="GKE71" s="140"/>
      <c r="GKF71" s="140"/>
      <c r="GKG71" s="140"/>
      <c r="GKH71" s="140"/>
      <c r="GKI71" s="140"/>
      <c r="GKJ71" s="140"/>
      <c r="GKK71" s="140"/>
      <c r="GKL71" s="140"/>
      <c r="GKM71" s="140"/>
      <c r="GKN71" s="140"/>
      <c r="GKO71" s="140"/>
      <c r="GKP71" s="140"/>
      <c r="GKQ71" s="140"/>
      <c r="GKR71" s="140"/>
      <c r="GKS71" s="140"/>
      <c r="GKT71" s="140"/>
      <c r="GKU71" s="140"/>
      <c r="GKV71" s="140"/>
      <c r="GKW71" s="140"/>
      <c r="GKX71" s="140"/>
      <c r="GKY71" s="140"/>
      <c r="GKZ71" s="140"/>
      <c r="GLA71" s="140"/>
      <c r="GLB71" s="140"/>
      <c r="GLC71" s="140"/>
      <c r="GLD71" s="140"/>
      <c r="GLE71" s="140"/>
      <c r="GLF71" s="140"/>
      <c r="GLG71" s="140"/>
      <c r="GLH71" s="140"/>
      <c r="GLI71" s="140"/>
      <c r="GLJ71" s="140"/>
      <c r="GLK71" s="140"/>
      <c r="GLL71" s="140"/>
      <c r="GLM71" s="140"/>
      <c r="GLN71" s="140"/>
      <c r="GLO71" s="140"/>
      <c r="GLP71" s="140"/>
      <c r="GLQ71" s="140"/>
      <c r="GLR71" s="140"/>
      <c r="GLS71" s="140"/>
      <c r="GLT71" s="140"/>
      <c r="GLU71" s="140"/>
      <c r="GLV71" s="140"/>
      <c r="GLW71" s="140"/>
      <c r="GLX71" s="140"/>
      <c r="GLY71" s="140"/>
      <c r="GLZ71" s="140"/>
      <c r="GMA71" s="140"/>
      <c r="GMB71" s="140"/>
      <c r="GMC71" s="140"/>
      <c r="GMD71" s="140"/>
      <c r="GME71" s="140"/>
      <c r="GMF71" s="140"/>
      <c r="GMG71" s="140"/>
      <c r="GMH71" s="140"/>
      <c r="GMI71" s="140"/>
      <c r="GMJ71" s="140"/>
      <c r="GMK71" s="140"/>
      <c r="GML71" s="140"/>
      <c r="GMM71" s="140"/>
      <c r="GMN71" s="140"/>
      <c r="GMO71" s="140"/>
      <c r="GMP71" s="140"/>
      <c r="GMQ71" s="140"/>
      <c r="GMR71" s="140"/>
      <c r="GMS71" s="140"/>
      <c r="GMT71" s="140"/>
      <c r="GMU71" s="140"/>
      <c r="GMV71" s="140"/>
      <c r="GMW71" s="140"/>
      <c r="GMX71" s="140"/>
      <c r="GMY71" s="140"/>
      <c r="GMZ71" s="140"/>
      <c r="GNA71" s="140"/>
      <c r="GNB71" s="140"/>
      <c r="GNC71" s="140"/>
      <c r="GND71" s="140"/>
      <c r="GNE71" s="140"/>
      <c r="GNF71" s="140"/>
      <c r="GNG71" s="140"/>
      <c r="GNH71" s="140"/>
      <c r="GNI71" s="140"/>
      <c r="GNJ71" s="140"/>
      <c r="GNK71" s="140"/>
      <c r="GNL71" s="140"/>
      <c r="GNM71" s="140"/>
      <c r="GNN71" s="140"/>
      <c r="GNO71" s="140"/>
      <c r="GNP71" s="140"/>
      <c r="GNQ71" s="140"/>
      <c r="GNR71" s="140"/>
      <c r="GNS71" s="140"/>
      <c r="GNT71" s="140"/>
      <c r="GNU71" s="140"/>
      <c r="GNV71" s="140"/>
      <c r="GNW71" s="140"/>
      <c r="GNX71" s="140"/>
      <c r="GNY71" s="140"/>
      <c r="GNZ71" s="140"/>
      <c r="GOA71" s="140"/>
      <c r="GOB71" s="140"/>
      <c r="GOC71" s="140"/>
      <c r="GOD71" s="140"/>
      <c r="GOE71" s="140"/>
      <c r="GOF71" s="140"/>
      <c r="GOG71" s="140"/>
      <c r="GOH71" s="140"/>
      <c r="GOI71" s="140"/>
      <c r="GOJ71" s="140"/>
      <c r="GOK71" s="140"/>
      <c r="GOL71" s="140"/>
      <c r="GOM71" s="140"/>
      <c r="GON71" s="140"/>
      <c r="GOO71" s="140"/>
      <c r="GOP71" s="140"/>
      <c r="GOQ71" s="140"/>
      <c r="GOR71" s="140"/>
      <c r="GOS71" s="140"/>
      <c r="GOT71" s="140"/>
      <c r="GOU71" s="140"/>
      <c r="GOV71" s="140"/>
      <c r="GOW71" s="140"/>
      <c r="GOX71" s="140"/>
      <c r="GOY71" s="140"/>
      <c r="GOZ71" s="140"/>
      <c r="GPA71" s="140"/>
      <c r="GPB71" s="140"/>
      <c r="GPC71" s="140"/>
      <c r="GPD71" s="140"/>
      <c r="GPE71" s="140"/>
      <c r="GPF71" s="140"/>
      <c r="GPG71" s="140"/>
      <c r="GPH71" s="140"/>
      <c r="GPI71" s="140"/>
      <c r="GPJ71" s="140"/>
      <c r="GPK71" s="140"/>
      <c r="GPL71" s="140"/>
      <c r="GPM71" s="140"/>
      <c r="GPN71" s="140"/>
      <c r="GPO71" s="140"/>
      <c r="GPP71" s="140"/>
      <c r="GPQ71" s="140"/>
      <c r="GPR71" s="140"/>
      <c r="GPS71" s="140"/>
      <c r="GPT71" s="140"/>
      <c r="GPU71" s="140"/>
      <c r="GPV71" s="140"/>
      <c r="GPW71" s="140"/>
      <c r="GPX71" s="140"/>
      <c r="GPY71" s="140"/>
      <c r="GPZ71" s="140"/>
      <c r="GQA71" s="140"/>
      <c r="GQB71" s="140"/>
      <c r="GQC71" s="140"/>
      <c r="GQD71" s="140"/>
      <c r="GQE71" s="140"/>
      <c r="GQF71" s="140"/>
      <c r="GQG71" s="140"/>
      <c r="GQH71" s="140"/>
      <c r="GQI71" s="140"/>
      <c r="GQJ71" s="140"/>
      <c r="GQK71" s="140"/>
      <c r="GQL71" s="140"/>
      <c r="GQM71" s="140"/>
      <c r="GQN71" s="140"/>
      <c r="GQO71" s="140"/>
      <c r="GQP71" s="140"/>
      <c r="GQQ71" s="140"/>
      <c r="GQR71" s="140"/>
      <c r="GQS71" s="140"/>
      <c r="GQT71" s="140"/>
      <c r="GQU71" s="140"/>
      <c r="GQV71" s="140"/>
      <c r="GQW71" s="140"/>
      <c r="GQX71" s="140"/>
      <c r="GQY71" s="140"/>
      <c r="GQZ71" s="140"/>
      <c r="GRA71" s="140"/>
      <c r="GRB71" s="140"/>
      <c r="GRC71" s="140"/>
      <c r="GRD71" s="140"/>
      <c r="GRE71" s="140"/>
      <c r="GRF71" s="140"/>
      <c r="GRG71" s="140"/>
      <c r="GRH71" s="140"/>
      <c r="GRI71" s="140"/>
      <c r="GRJ71" s="140"/>
      <c r="GRK71" s="140"/>
      <c r="GRL71" s="140"/>
      <c r="GRM71" s="140"/>
      <c r="GRN71" s="140"/>
      <c r="GRO71" s="140"/>
      <c r="GRP71" s="140"/>
      <c r="GRQ71" s="140"/>
      <c r="GRR71" s="140"/>
      <c r="GRS71" s="140"/>
      <c r="GRT71" s="140"/>
      <c r="GRU71" s="140"/>
      <c r="GRV71" s="140"/>
      <c r="GRW71" s="140"/>
      <c r="GRX71" s="140"/>
      <c r="GRY71" s="140"/>
      <c r="GRZ71" s="140"/>
      <c r="GSA71" s="140"/>
      <c r="GSB71" s="140"/>
      <c r="GSC71" s="140"/>
      <c r="GSD71" s="140"/>
      <c r="GSE71" s="140"/>
      <c r="GSF71" s="140"/>
      <c r="GSG71" s="140"/>
      <c r="GSH71" s="140"/>
      <c r="GSI71" s="140"/>
      <c r="GSJ71" s="140"/>
      <c r="GSK71" s="140"/>
      <c r="GSL71" s="140"/>
      <c r="GSM71" s="140"/>
      <c r="GSN71" s="140"/>
      <c r="GSO71" s="140"/>
      <c r="GSP71" s="140"/>
      <c r="GSQ71" s="140"/>
      <c r="GSR71" s="140"/>
      <c r="GSS71" s="140"/>
      <c r="GST71" s="140"/>
      <c r="GSU71" s="140"/>
      <c r="GSV71" s="140"/>
      <c r="GSW71" s="140"/>
      <c r="GSX71" s="140"/>
      <c r="GSY71" s="140"/>
      <c r="GSZ71" s="140"/>
      <c r="GTA71" s="140"/>
      <c r="GTB71" s="140"/>
      <c r="GTC71" s="140"/>
      <c r="GTD71" s="140"/>
      <c r="GTE71" s="140"/>
      <c r="GTF71" s="140"/>
      <c r="GTG71" s="140"/>
      <c r="GTH71" s="140"/>
      <c r="GTI71" s="140"/>
      <c r="GTJ71" s="140"/>
      <c r="GTK71" s="140"/>
      <c r="GTL71" s="140"/>
      <c r="GTM71" s="140"/>
      <c r="GTN71" s="140"/>
      <c r="GTO71" s="140"/>
      <c r="GTP71" s="140"/>
      <c r="GTQ71" s="140"/>
      <c r="GTR71" s="140"/>
      <c r="GTS71" s="140"/>
      <c r="GTT71" s="140"/>
      <c r="GTU71" s="140"/>
      <c r="GTV71" s="140"/>
      <c r="GTW71" s="140"/>
      <c r="GTX71" s="140"/>
      <c r="GTY71" s="140"/>
      <c r="GTZ71" s="140"/>
      <c r="GUA71" s="140"/>
      <c r="GUB71" s="140"/>
      <c r="GUC71" s="140"/>
      <c r="GUD71" s="140"/>
      <c r="GUE71" s="140"/>
      <c r="GUF71" s="140"/>
      <c r="GUG71" s="140"/>
      <c r="GUH71" s="140"/>
      <c r="GUI71" s="140"/>
      <c r="GUJ71" s="140"/>
      <c r="GUK71" s="140"/>
      <c r="GUL71" s="140"/>
      <c r="GUM71" s="140"/>
      <c r="GUN71" s="140"/>
      <c r="GUO71" s="140"/>
      <c r="GUP71" s="140"/>
      <c r="GUQ71" s="140"/>
      <c r="GUR71" s="140"/>
      <c r="GUS71" s="140"/>
      <c r="GUT71" s="140"/>
      <c r="GUU71" s="140"/>
      <c r="GUV71" s="140"/>
      <c r="GUW71" s="140"/>
      <c r="GUX71" s="140"/>
      <c r="GUY71" s="140"/>
      <c r="GUZ71" s="140"/>
      <c r="GVA71" s="140"/>
      <c r="GVB71" s="140"/>
      <c r="GVC71" s="140"/>
      <c r="GVD71" s="140"/>
      <c r="GVE71" s="140"/>
      <c r="GVF71" s="140"/>
      <c r="GVG71" s="140"/>
      <c r="GVH71" s="140"/>
      <c r="GVI71" s="140"/>
      <c r="GVJ71" s="140"/>
      <c r="GVK71" s="140"/>
      <c r="GVL71" s="140"/>
      <c r="GVM71" s="140"/>
      <c r="GVN71" s="140"/>
      <c r="GVO71" s="140"/>
      <c r="GVP71" s="140"/>
      <c r="GVQ71" s="140"/>
      <c r="GVR71" s="140"/>
      <c r="GVS71" s="140"/>
      <c r="GVT71" s="140"/>
      <c r="GVU71" s="140"/>
      <c r="GVV71" s="140"/>
      <c r="GVW71" s="140"/>
      <c r="GVX71" s="140"/>
      <c r="GVY71" s="140"/>
      <c r="GVZ71" s="140"/>
      <c r="GWA71" s="140"/>
      <c r="GWB71" s="140"/>
      <c r="GWC71" s="140"/>
      <c r="GWD71" s="140"/>
      <c r="GWE71" s="140"/>
      <c r="GWF71" s="140"/>
      <c r="GWG71" s="140"/>
      <c r="GWH71" s="140"/>
      <c r="GWI71" s="140"/>
      <c r="GWJ71" s="140"/>
      <c r="GWK71" s="140"/>
      <c r="GWL71" s="140"/>
      <c r="GWM71" s="140"/>
      <c r="GWN71" s="140"/>
      <c r="GWO71" s="140"/>
      <c r="GWP71" s="140"/>
      <c r="GWQ71" s="140"/>
      <c r="GWR71" s="140"/>
      <c r="GWS71" s="140"/>
      <c r="GWT71" s="140"/>
      <c r="GWU71" s="140"/>
      <c r="GWV71" s="140"/>
      <c r="GWW71" s="140"/>
      <c r="GWX71" s="140"/>
      <c r="GWY71" s="140"/>
      <c r="GWZ71" s="140"/>
      <c r="GXA71" s="140"/>
      <c r="GXB71" s="140"/>
      <c r="GXC71" s="140"/>
      <c r="GXD71" s="140"/>
      <c r="GXE71" s="140"/>
      <c r="GXF71" s="140"/>
      <c r="GXG71" s="140"/>
      <c r="GXH71" s="140"/>
      <c r="GXI71" s="140"/>
      <c r="GXJ71" s="140"/>
      <c r="GXK71" s="140"/>
      <c r="GXL71" s="140"/>
      <c r="GXM71" s="140"/>
      <c r="GXN71" s="140"/>
      <c r="GXO71" s="140"/>
      <c r="GXP71" s="140"/>
      <c r="GXQ71" s="140"/>
      <c r="GXR71" s="140"/>
      <c r="GXS71" s="140"/>
      <c r="GXT71" s="140"/>
      <c r="GXU71" s="140"/>
      <c r="GXV71" s="140"/>
      <c r="GXW71" s="140"/>
      <c r="GXX71" s="140"/>
      <c r="GXY71" s="140"/>
      <c r="GXZ71" s="140"/>
      <c r="GYA71" s="140"/>
      <c r="GYB71" s="140"/>
      <c r="GYC71" s="140"/>
      <c r="GYD71" s="140"/>
      <c r="GYE71" s="140"/>
      <c r="GYF71" s="140"/>
      <c r="GYG71" s="140"/>
      <c r="GYH71" s="140"/>
      <c r="GYI71" s="140"/>
      <c r="GYJ71" s="140"/>
      <c r="GYK71" s="140"/>
      <c r="GYL71" s="140"/>
      <c r="GYM71" s="140"/>
      <c r="GYN71" s="140"/>
      <c r="GYO71" s="140"/>
      <c r="GYP71" s="140"/>
      <c r="GYQ71" s="140"/>
      <c r="GYR71" s="140"/>
      <c r="GYS71" s="140"/>
      <c r="GYT71" s="140"/>
      <c r="GYU71" s="140"/>
      <c r="GYV71" s="140"/>
      <c r="GYW71" s="140"/>
      <c r="GYX71" s="140"/>
      <c r="GYY71" s="140"/>
      <c r="GYZ71" s="140"/>
      <c r="GZA71" s="140"/>
      <c r="GZB71" s="140"/>
      <c r="GZC71" s="140"/>
      <c r="GZD71" s="140"/>
      <c r="GZE71" s="140"/>
      <c r="GZF71" s="140"/>
      <c r="GZG71" s="140"/>
      <c r="GZH71" s="140"/>
      <c r="GZI71" s="140"/>
      <c r="GZJ71" s="140"/>
      <c r="GZK71" s="140"/>
      <c r="GZL71" s="140"/>
      <c r="GZM71" s="140"/>
      <c r="GZN71" s="140"/>
      <c r="GZO71" s="140"/>
      <c r="GZP71" s="140"/>
      <c r="GZQ71" s="140"/>
      <c r="GZR71" s="140"/>
      <c r="GZS71" s="140"/>
      <c r="GZT71" s="140"/>
      <c r="GZU71" s="140"/>
      <c r="GZV71" s="140"/>
      <c r="GZW71" s="140"/>
      <c r="GZX71" s="140"/>
      <c r="GZY71" s="140"/>
      <c r="GZZ71" s="140"/>
      <c r="HAA71" s="140"/>
      <c r="HAB71" s="140"/>
      <c r="HAC71" s="140"/>
      <c r="HAD71" s="140"/>
      <c r="HAE71" s="140"/>
      <c r="HAF71" s="140"/>
      <c r="HAG71" s="140"/>
      <c r="HAH71" s="140"/>
      <c r="HAI71" s="140"/>
      <c r="HAJ71" s="140"/>
      <c r="HAK71" s="140"/>
      <c r="HAL71" s="140"/>
      <c r="HAM71" s="140"/>
      <c r="HAN71" s="140"/>
      <c r="HAO71" s="140"/>
      <c r="HAP71" s="140"/>
      <c r="HAQ71" s="140"/>
      <c r="HAR71" s="140"/>
      <c r="HAS71" s="140"/>
      <c r="HAT71" s="140"/>
      <c r="HAU71" s="140"/>
      <c r="HAV71" s="140"/>
      <c r="HAW71" s="140"/>
      <c r="HAX71" s="140"/>
      <c r="HAY71" s="140"/>
      <c r="HAZ71" s="140"/>
      <c r="HBA71" s="140"/>
      <c r="HBB71" s="140"/>
      <c r="HBC71" s="140"/>
      <c r="HBD71" s="140"/>
      <c r="HBE71" s="140"/>
      <c r="HBF71" s="140"/>
      <c r="HBG71" s="140"/>
      <c r="HBH71" s="140"/>
      <c r="HBI71" s="140"/>
      <c r="HBJ71" s="140"/>
      <c r="HBK71" s="140"/>
      <c r="HBL71" s="140"/>
      <c r="HBM71" s="140"/>
      <c r="HBN71" s="140"/>
      <c r="HBO71" s="140"/>
      <c r="HBP71" s="140"/>
      <c r="HBQ71" s="140"/>
      <c r="HBR71" s="140"/>
      <c r="HBS71" s="140"/>
      <c r="HBT71" s="140"/>
      <c r="HBU71" s="140"/>
      <c r="HBV71" s="140"/>
      <c r="HBW71" s="140"/>
      <c r="HBX71" s="140"/>
      <c r="HBY71" s="140"/>
      <c r="HBZ71" s="140"/>
      <c r="HCA71" s="140"/>
      <c r="HCB71" s="140"/>
      <c r="HCC71" s="140"/>
      <c r="HCD71" s="140"/>
      <c r="HCE71" s="140"/>
      <c r="HCF71" s="140"/>
      <c r="HCG71" s="140"/>
      <c r="HCH71" s="140"/>
      <c r="HCI71" s="140"/>
      <c r="HCJ71" s="140"/>
      <c r="HCK71" s="140"/>
      <c r="HCL71" s="140"/>
      <c r="HCM71" s="140"/>
      <c r="HCN71" s="140"/>
      <c r="HCO71" s="140"/>
      <c r="HCP71" s="140"/>
      <c r="HCQ71" s="140"/>
      <c r="HCR71" s="140"/>
      <c r="HCS71" s="140"/>
      <c r="HCT71" s="140"/>
      <c r="HCU71" s="140"/>
      <c r="HCV71" s="140"/>
      <c r="HCW71" s="140"/>
      <c r="HCX71" s="140"/>
      <c r="HCY71" s="140"/>
      <c r="HCZ71" s="140"/>
      <c r="HDA71" s="140"/>
      <c r="HDB71" s="140"/>
      <c r="HDC71" s="140"/>
      <c r="HDD71" s="140"/>
      <c r="HDE71" s="140"/>
      <c r="HDF71" s="140"/>
      <c r="HDG71" s="140"/>
      <c r="HDH71" s="140"/>
      <c r="HDI71" s="140"/>
      <c r="HDJ71" s="140"/>
      <c r="HDK71" s="140"/>
      <c r="HDL71" s="140"/>
      <c r="HDM71" s="140"/>
      <c r="HDN71" s="140"/>
      <c r="HDO71" s="140"/>
      <c r="HDP71" s="140"/>
      <c r="HDQ71" s="140"/>
      <c r="HDR71" s="140"/>
      <c r="HDS71" s="140"/>
      <c r="HDT71" s="140"/>
      <c r="HDU71" s="140"/>
      <c r="HDV71" s="140"/>
      <c r="HDW71" s="140"/>
      <c r="HDX71" s="140"/>
      <c r="HDY71" s="140"/>
      <c r="HDZ71" s="140"/>
      <c r="HEA71" s="140"/>
      <c r="HEB71" s="140"/>
      <c r="HEC71" s="140"/>
      <c r="HED71" s="140"/>
      <c r="HEE71" s="140"/>
      <c r="HEF71" s="140"/>
      <c r="HEG71" s="140"/>
      <c r="HEH71" s="140"/>
      <c r="HEI71" s="140"/>
      <c r="HEJ71" s="140"/>
      <c r="HEK71" s="140"/>
      <c r="HEL71" s="140"/>
      <c r="HEM71" s="140"/>
      <c r="HEN71" s="140"/>
      <c r="HEO71" s="140"/>
      <c r="HEP71" s="140"/>
      <c r="HEQ71" s="140"/>
      <c r="HER71" s="140"/>
      <c r="HES71" s="140"/>
      <c r="HET71" s="140"/>
      <c r="HEU71" s="140"/>
      <c r="HEV71" s="140"/>
      <c r="HEW71" s="140"/>
      <c r="HEX71" s="140"/>
      <c r="HEY71" s="140"/>
      <c r="HEZ71" s="140"/>
      <c r="HFA71" s="140"/>
      <c r="HFB71" s="140"/>
      <c r="HFC71" s="140"/>
      <c r="HFD71" s="140"/>
      <c r="HFE71" s="140"/>
      <c r="HFF71" s="140"/>
      <c r="HFG71" s="140"/>
      <c r="HFH71" s="140"/>
      <c r="HFI71" s="140"/>
      <c r="HFJ71" s="140"/>
      <c r="HFK71" s="140"/>
      <c r="HFL71" s="140"/>
      <c r="HFM71" s="140"/>
      <c r="HFN71" s="140"/>
      <c r="HFO71" s="140"/>
      <c r="HFP71" s="140"/>
      <c r="HFQ71" s="140"/>
      <c r="HFR71" s="140"/>
      <c r="HFS71" s="140"/>
      <c r="HFT71" s="140"/>
      <c r="HFU71" s="140"/>
      <c r="HFV71" s="140"/>
      <c r="HFW71" s="140"/>
      <c r="HFX71" s="140"/>
      <c r="HFY71" s="140"/>
      <c r="HFZ71" s="140"/>
      <c r="HGA71" s="140"/>
      <c r="HGB71" s="140"/>
      <c r="HGC71" s="140"/>
      <c r="HGD71" s="140"/>
      <c r="HGE71" s="140"/>
      <c r="HGF71" s="140"/>
      <c r="HGG71" s="140"/>
      <c r="HGH71" s="140"/>
      <c r="HGI71" s="140"/>
      <c r="HGJ71" s="140"/>
      <c r="HGK71" s="140"/>
      <c r="HGL71" s="140"/>
      <c r="HGM71" s="140"/>
      <c r="HGN71" s="140"/>
      <c r="HGO71" s="140"/>
      <c r="HGP71" s="140"/>
      <c r="HGQ71" s="140"/>
      <c r="HGR71" s="140"/>
      <c r="HGS71" s="140"/>
      <c r="HGT71" s="140"/>
      <c r="HGU71" s="140"/>
      <c r="HGV71" s="140"/>
      <c r="HGW71" s="140"/>
      <c r="HGX71" s="140"/>
      <c r="HGY71" s="140"/>
      <c r="HGZ71" s="140"/>
      <c r="HHA71" s="140"/>
      <c r="HHB71" s="140"/>
      <c r="HHC71" s="140"/>
      <c r="HHD71" s="140"/>
      <c r="HHE71" s="140"/>
      <c r="HHF71" s="140"/>
      <c r="HHG71" s="140"/>
      <c r="HHH71" s="140"/>
      <c r="HHI71" s="140"/>
      <c r="HHJ71" s="140"/>
      <c r="HHK71" s="140"/>
      <c r="HHL71" s="140"/>
      <c r="HHM71" s="140"/>
      <c r="HHN71" s="140"/>
      <c r="HHO71" s="140"/>
      <c r="HHP71" s="140"/>
      <c r="HHQ71" s="140"/>
      <c r="HHR71" s="140"/>
      <c r="HHS71" s="140"/>
      <c r="HHT71" s="140"/>
      <c r="HHU71" s="140"/>
      <c r="HHV71" s="140"/>
      <c r="HHW71" s="140"/>
      <c r="HHX71" s="140"/>
      <c r="HHY71" s="140"/>
      <c r="HHZ71" s="140"/>
      <c r="HIA71" s="140"/>
      <c r="HIB71" s="140"/>
      <c r="HIC71" s="140"/>
      <c r="HID71" s="140"/>
      <c r="HIE71" s="140"/>
      <c r="HIF71" s="140"/>
      <c r="HIG71" s="140"/>
      <c r="HIH71" s="140"/>
      <c r="HII71" s="140"/>
      <c r="HIJ71" s="140"/>
      <c r="HIK71" s="140"/>
      <c r="HIL71" s="140"/>
      <c r="HIM71" s="140"/>
      <c r="HIN71" s="140"/>
      <c r="HIO71" s="140"/>
      <c r="HIP71" s="140"/>
      <c r="HIQ71" s="140"/>
      <c r="HIR71" s="140"/>
      <c r="HIS71" s="140"/>
      <c r="HIT71" s="140"/>
      <c r="HIU71" s="140"/>
      <c r="HIV71" s="140"/>
      <c r="HIW71" s="140"/>
      <c r="HIX71" s="140"/>
      <c r="HIY71" s="140"/>
      <c r="HIZ71" s="140"/>
      <c r="HJA71" s="140"/>
      <c r="HJB71" s="140"/>
      <c r="HJC71" s="140"/>
      <c r="HJD71" s="140"/>
      <c r="HJE71" s="140"/>
      <c r="HJF71" s="140"/>
      <c r="HJG71" s="140"/>
      <c r="HJH71" s="140"/>
      <c r="HJI71" s="140"/>
      <c r="HJJ71" s="140"/>
      <c r="HJK71" s="140"/>
      <c r="HJL71" s="140"/>
      <c r="HJM71" s="140"/>
      <c r="HJN71" s="140"/>
      <c r="HJO71" s="140"/>
      <c r="HJP71" s="140"/>
      <c r="HJQ71" s="140"/>
      <c r="HJR71" s="140"/>
      <c r="HJS71" s="140"/>
      <c r="HJT71" s="140"/>
      <c r="HJU71" s="140"/>
      <c r="HJV71" s="140"/>
      <c r="HJW71" s="140"/>
      <c r="HJX71" s="140"/>
      <c r="HJY71" s="140"/>
      <c r="HJZ71" s="140"/>
      <c r="HKA71" s="140"/>
      <c r="HKB71" s="140"/>
      <c r="HKC71" s="140"/>
      <c r="HKD71" s="140"/>
      <c r="HKE71" s="140"/>
      <c r="HKF71" s="140"/>
      <c r="HKG71" s="140"/>
      <c r="HKH71" s="140"/>
      <c r="HKI71" s="140"/>
      <c r="HKJ71" s="140"/>
      <c r="HKK71" s="140"/>
      <c r="HKL71" s="140"/>
      <c r="HKM71" s="140"/>
      <c r="HKN71" s="140"/>
      <c r="HKO71" s="140"/>
      <c r="HKP71" s="140"/>
      <c r="HKQ71" s="140"/>
      <c r="HKR71" s="140"/>
      <c r="HKS71" s="140"/>
      <c r="HKT71" s="140"/>
      <c r="HKU71" s="140"/>
      <c r="HKV71" s="140"/>
      <c r="HKW71" s="140"/>
      <c r="HKX71" s="140"/>
      <c r="HKY71" s="140"/>
      <c r="HKZ71" s="140"/>
      <c r="HLA71" s="140"/>
      <c r="HLB71" s="140"/>
      <c r="HLC71" s="140"/>
      <c r="HLD71" s="140"/>
      <c r="HLE71" s="140"/>
      <c r="HLF71" s="140"/>
      <c r="HLG71" s="140"/>
      <c r="HLH71" s="140"/>
      <c r="HLI71" s="140"/>
      <c r="HLJ71" s="140"/>
      <c r="HLK71" s="140"/>
      <c r="HLL71" s="140"/>
      <c r="HLM71" s="140"/>
      <c r="HLN71" s="140"/>
      <c r="HLO71" s="140"/>
      <c r="HLP71" s="140"/>
      <c r="HLQ71" s="140"/>
      <c r="HLR71" s="140"/>
      <c r="HLS71" s="140"/>
      <c r="HLT71" s="140"/>
      <c r="HLU71" s="140"/>
      <c r="HLV71" s="140"/>
      <c r="HLW71" s="140"/>
      <c r="HLX71" s="140"/>
      <c r="HLY71" s="140"/>
      <c r="HLZ71" s="140"/>
      <c r="HMA71" s="140"/>
      <c r="HMB71" s="140"/>
      <c r="HMC71" s="140"/>
      <c r="HMD71" s="140"/>
      <c r="HME71" s="140"/>
      <c r="HMF71" s="140"/>
      <c r="HMG71" s="140"/>
      <c r="HMH71" s="140"/>
      <c r="HMI71" s="140"/>
      <c r="HMJ71" s="140"/>
      <c r="HMK71" s="140"/>
      <c r="HML71" s="140"/>
      <c r="HMM71" s="140"/>
      <c r="HMN71" s="140"/>
      <c r="HMO71" s="140"/>
      <c r="HMP71" s="140"/>
      <c r="HMQ71" s="140"/>
      <c r="HMR71" s="140"/>
      <c r="HMS71" s="140"/>
      <c r="HMT71" s="140"/>
      <c r="HMU71" s="140"/>
      <c r="HMV71" s="140"/>
      <c r="HMW71" s="140"/>
      <c r="HMX71" s="140"/>
      <c r="HMY71" s="140"/>
      <c r="HMZ71" s="140"/>
      <c r="HNA71" s="140"/>
      <c r="HNB71" s="140"/>
      <c r="HNC71" s="140"/>
      <c r="HND71" s="140"/>
      <c r="HNE71" s="140"/>
      <c r="HNF71" s="140"/>
      <c r="HNG71" s="140"/>
      <c r="HNH71" s="140"/>
      <c r="HNI71" s="140"/>
      <c r="HNJ71" s="140"/>
      <c r="HNK71" s="140"/>
      <c r="HNL71" s="140"/>
      <c r="HNM71" s="140"/>
      <c r="HNN71" s="140"/>
      <c r="HNO71" s="140"/>
      <c r="HNP71" s="140"/>
      <c r="HNQ71" s="140"/>
      <c r="HNR71" s="140"/>
      <c r="HNS71" s="140"/>
      <c r="HNT71" s="140"/>
      <c r="HNU71" s="140"/>
      <c r="HNV71" s="140"/>
      <c r="HNW71" s="140"/>
      <c r="HNX71" s="140"/>
      <c r="HNY71" s="140"/>
      <c r="HNZ71" s="140"/>
      <c r="HOA71" s="140"/>
      <c r="HOB71" s="140"/>
      <c r="HOC71" s="140"/>
      <c r="HOD71" s="140"/>
      <c r="HOE71" s="140"/>
      <c r="HOF71" s="140"/>
      <c r="HOG71" s="140"/>
      <c r="HOH71" s="140"/>
      <c r="HOI71" s="140"/>
      <c r="HOJ71" s="140"/>
      <c r="HOK71" s="140"/>
      <c r="HOL71" s="140"/>
      <c r="HOM71" s="140"/>
      <c r="HON71" s="140"/>
      <c r="HOO71" s="140"/>
      <c r="HOP71" s="140"/>
      <c r="HOQ71" s="140"/>
      <c r="HOR71" s="140"/>
      <c r="HOS71" s="140"/>
      <c r="HOT71" s="140"/>
      <c r="HOU71" s="140"/>
      <c r="HOV71" s="140"/>
      <c r="HOW71" s="140"/>
      <c r="HOX71" s="140"/>
      <c r="HOY71" s="140"/>
      <c r="HOZ71" s="140"/>
      <c r="HPA71" s="140"/>
      <c r="HPB71" s="140"/>
      <c r="HPC71" s="140"/>
      <c r="HPD71" s="140"/>
      <c r="HPE71" s="140"/>
      <c r="HPF71" s="140"/>
      <c r="HPG71" s="140"/>
      <c r="HPH71" s="140"/>
      <c r="HPI71" s="140"/>
      <c r="HPJ71" s="140"/>
      <c r="HPK71" s="140"/>
      <c r="HPL71" s="140"/>
      <c r="HPM71" s="140"/>
      <c r="HPN71" s="140"/>
      <c r="HPO71" s="140"/>
      <c r="HPP71" s="140"/>
      <c r="HPQ71" s="140"/>
      <c r="HPR71" s="140"/>
      <c r="HPS71" s="140"/>
      <c r="HPT71" s="140"/>
      <c r="HPU71" s="140"/>
      <c r="HPV71" s="140"/>
      <c r="HPW71" s="140"/>
      <c r="HPX71" s="140"/>
      <c r="HPY71" s="140"/>
      <c r="HPZ71" s="140"/>
      <c r="HQA71" s="140"/>
      <c r="HQB71" s="140"/>
      <c r="HQC71" s="140"/>
      <c r="HQD71" s="140"/>
      <c r="HQE71" s="140"/>
      <c r="HQF71" s="140"/>
      <c r="HQG71" s="140"/>
      <c r="HQH71" s="140"/>
      <c r="HQI71" s="140"/>
      <c r="HQJ71" s="140"/>
      <c r="HQK71" s="140"/>
      <c r="HQL71" s="140"/>
      <c r="HQM71" s="140"/>
      <c r="HQN71" s="140"/>
      <c r="HQO71" s="140"/>
      <c r="HQP71" s="140"/>
      <c r="HQQ71" s="140"/>
      <c r="HQR71" s="140"/>
      <c r="HQS71" s="140"/>
      <c r="HQT71" s="140"/>
      <c r="HQU71" s="140"/>
      <c r="HQV71" s="140"/>
      <c r="HQW71" s="140"/>
      <c r="HQX71" s="140"/>
      <c r="HQY71" s="140"/>
      <c r="HQZ71" s="140"/>
      <c r="HRA71" s="140"/>
      <c r="HRB71" s="140"/>
      <c r="HRC71" s="140"/>
      <c r="HRD71" s="140"/>
      <c r="HRE71" s="140"/>
      <c r="HRF71" s="140"/>
      <c r="HRG71" s="140"/>
      <c r="HRH71" s="140"/>
      <c r="HRI71" s="140"/>
      <c r="HRJ71" s="140"/>
      <c r="HRK71" s="140"/>
      <c r="HRL71" s="140"/>
      <c r="HRM71" s="140"/>
      <c r="HRN71" s="140"/>
      <c r="HRO71" s="140"/>
      <c r="HRP71" s="140"/>
      <c r="HRQ71" s="140"/>
      <c r="HRR71" s="140"/>
      <c r="HRS71" s="140"/>
      <c r="HRT71" s="140"/>
      <c r="HRU71" s="140"/>
      <c r="HRV71" s="140"/>
      <c r="HRW71" s="140"/>
      <c r="HRX71" s="140"/>
      <c r="HRY71" s="140"/>
      <c r="HRZ71" s="140"/>
      <c r="HSA71" s="140"/>
      <c r="HSB71" s="140"/>
      <c r="HSC71" s="140"/>
      <c r="HSD71" s="140"/>
      <c r="HSE71" s="140"/>
      <c r="HSF71" s="140"/>
      <c r="HSG71" s="140"/>
      <c r="HSH71" s="140"/>
      <c r="HSI71" s="140"/>
      <c r="HSJ71" s="140"/>
      <c r="HSK71" s="140"/>
      <c r="HSL71" s="140"/>
      <c r="HSM71" s="140"/>
      <c r="HSN71" s="140"/>
      <c r="HSO71" s="140"/>
      <c r="HSP71" s="140"/>
      <c r="HSQ71" s="140"/>
      <c r="HSR71" s="140"/>
      <c r="HSS71" s="140"/>
      <c r="HST71" s="140"/>
      <c r="HSU71" s="140"/>
      <c r="HSV71" s="140"/>
      <c r="HSW71" s="140"/>
      <c r="HSX71" s="140"/>
      <c r="HSY71" s="140"/>
      <c r="HSZ71" s="140"/>
      <c r="HTA71" s="140"/>
      <c r="HTB71" s="140"/>
      <c r="HTC71" s="140"/>
      <c r="HTD71" s="140"/>
      <c r="HTE71" s="140"/>
      <c r="HTF71" s="140"/>
      <c r="HTG71" s="140"/>
      <c r="HTH71" s="140"/>
      <c r="HTI71" s="140"/>
      <c r="HTJ71" s="140"/>
      <c r="HTK71" s="140"/>
      <c r="HTL71" s="140"/>
      <c r="HTM71" s="140"/>
      <c r="HTN71" s="140"/>
      <c r="HTO71" s="140"/>
      <c r="HTP71" s="140"/>
      <c r="HTQ71" s="140"/>
      <c r="HTR71" s="140"/>
      <c r="HTS71" s="140"/>
      <c r="HTT71" s="140"/>
      <c r="HTU71" s="140"/>
      <c r="HTV71" s="140"/>
      <c r="HTW71" s="140"/>
      <c r="HTX71" s="140"/>
      <c r="HTY71" s="140"/>
      <c r="HTZ71" s="140"/>
      <c r="HUA71" s="140"/>
      <c r="HUB71" s="140"/>
      <c r="HUC71" s="140"/>
      <c r="HUD71" s="140"/>
      <c r="HUE71" s="140"/>
      <c r="HUF71" s="140"/>
      <c r="HUG71" s="140"/>
      <c r="HUH71" s="140"/>
      <c r="HUI71" s="140"/>
      <c r="HUJ71" s="140"/>
      <c r="HUK71" s="140"/>
      <c r="HUL71" s="140"/>
      <c r="HUM71" s="140"/>
      <c r="HUN71" s="140"/>
      <c r="HUO71" s="140"/>
      <c r="HUP71" s="140"/>
      <c r="HUQ71" s="140"/>
      <c r="HUR71" s="140"/>
      <c r="HUS71" s="140"/>
      <c r="HUT71" s="140"/>
      <c r="HUU71" s="140"/>
      <c r="HUV71" s="140"/>
      <c r="HUW71" s="140"/>
      <c r="HUX71" s="140"/>
      <c r="HUY71" s="140"/>
      <c r="HUZ71" s="140"/>
      <c r="HVA71" s="140"/>
      <c r="HVB71" s="140"/>
      <c r="HVC71" s="140"/>
      <c r="HVD71" s="140"/>
      <c r="HVE71" s="140"/>
      <c r="HVF71" s="140"/>
      <c r="HVG71" s="140"/>
      <c r="HVH71" s="140"/>
      <c r="HVI71" s="140"/>
      <c r="HVJ71" s="140"/>
      <c r="HVK71" s="140"/>
      <c r="HVL71" s="140"/>
      <c r="HVM71" s="140"/>
      <c r="HVN71" s="140"/>
      <c r="HVO71" s="140"/>
      <c r="HVP71" s="140"/>
      <c r="HVQ71" s="140"/>
      <c r="HVR71" s="140"/>
      <c r="HVS71" s="140"/>
      <c r="HVT71" s="140"/>
      <c r="HVU71" s="140"/>
      <c r="HVV71" s="140"/>
      <c r="HVW71" s="140"/>
      <c r="HVX71" s="140"/>
      <c r="HVY71" s="140"/>
      <c r="HVZ71" s="140"/>
      <c r="HWA71" s="140"/>
      <c r="HWB71" s="140"/>
      <c r="HWC71" s="140"/>
      <c r="HWD71" s="140"/>
      <c r="HWE71" s="140"/>
      <c r="HWF71" s="140"/>
      <c r="HWG71" s="140"/>
      <c r="HWH71" s="140"/>
      <c r="HWI71" s="140"/>
      <c r="HWJ71" s="140"/>
      <c r="HWK71" s="140"/>
      <c r="HWL71" s="140"/>
      <c r="HWM71" s="140"/>
      <c r="HWN71" s="140"/>
      <c r="HWO71" s="140"/>
      <c r="HWP71" s="140"/>
      <c r="HWQ71" s="140"/>
      <c r="HWR71" s="140"/>
      <c r="HWS71" s="140"/>
      <c r="HWT71" s="140"/>
      <c r="HWU71" s="140"/>
      <c r="HWV71" s="140"/>
      <c r="HWW71" s="140"/>
      <c r="HWX71" s="140"/>
      <c r="HWY71" s="140"/>
      <c r="HWZ71" s="140"/>
      <c r="HXA71" s="140"/>
      <c r="HXB71" s="140"/>
      <c r="HXC71" s="140"/>
      <c r="HXD71" s="140"/>
      <c r="HXE71" s="140"/>
      <c r="HXF71" s="140"/>
      <c r="HXG71" s="140"/>
      <c r="HXH71" s="140"/>
      <c r="HXI71" s="140"/>
      <c r="HXJ71" s="140"/>
      <c r="HXK71" s="140"/>
      <c r="HXL71" s="140"/>
      <c r="HXM71" s="140"/>
      <c r="HXN71" s="140"/>
      <c r="HXO71" s="140"/>
      <c r="HXP71" s="140"/>
      <c r="HXQ71" s="140"/>
      <c r="HXR71" s="140"/>
      <c r="HXS71" s="140"/>
      <c r="HXT71" s="140"/>
      <c r="HXU71" s="140"/>
      <c r="HXV71" s="140"/>
      <c r="HXW71" s="140"/>
      <c r="HXX71" s="140"/>
      <c r="HXY71" s="140"/>
      <c r="HXZ71" s="140"/>
      <c r="HYA71" s="140"/>
      <c r="HYB71" s="140"/>
      <c r="HYC71" s="140"/>
      <c r="HYD71" s="140"/>
      <c r="HYE71" s="140"/>
      <c r="HYF71" s="140"/>
      <c r="HYG71" s="140"/>
      <c r="HYH71" s="140"/>
      <c r="HYI71" s="140"/>
      <c r="HYJ71" s="140"/>
      <c r="HYK71" s="140"/>
      <c r="HYL71" s="140"/>
      <c r="HYM71" s="140"/>
      <c r="HYN71" s="140"/>
      <c r="HYO71" s="140"/>
      <c r="HYP71" s="140"/>
      <c r="HYQ71" s="140"/>
      <c r="HYR71" s="140"/>
      <c r="HYS71" s="140"/>
      <c r="HYT71" s="140"/>
      <c r="HYU71" s="140"/>
      <c r="HYV71" s="140"/>
      <c r="HYW71" s="140"/>
      <c r="HYX71" s="140"/>
      <c r="HYY71" s="140"/>
      <c r="HYZ71" s="140"/>
      <c r="HZA71" s="140"/>
      <c r="HZB71" s="140"/>
      <c r="HZC71" s="140"/>
      <c r="HZD71" s="140"/>
      <c r="HZE71" s="140"/>
      <c r="HZF71" s="140"/>
      <c r="HZG71" s="140"/>
      <c r="HZH71" s="140"/>
      <c r="HZI71" s="140"/>
      <c r="HZJ71" s="140"/>
      <c r="HZK71" s="140"/>
      <c r="HZL71" s="140"/>
      <c r="HZM71" s="140"/>
      <c r="HZN71" s="140"/>
      <c r="HZO71" s="140"/>
      <c r="HZP71" s="140"/>
      <c r="HZQ71" s="140"/>
      <c r="HZR71" s="140"/>
      <c r="HZS71" s="140"/>
      <c r="HZT71" s="140"/>
      <c r="HZU71" s="140"/>
      <c r="HZV71" s="140"/>
      <c r="HZW71" s="140"/>
      <c r="HZX71" s="140"/>
      <c r="HZY71" s="140"/>
      <c r="HZZ71" s="140"/>
      <c r="IAA71" s="140"/>
      <c r="IAB71" s="140"/>
      <c r="IAC71" s="140"/>
      <c r="IAD71" s="140"/>
      <c r="IAE71" s="140"/>
      <c r="IAF71" s="140"/>
      <c r="IAG71" s="140"/>
      <c r="IAH71" s="140"/>
      <c r="IAI71" s="140"/>
      <c r="IAJ71" s="140"/>
      <c r="IAK71" s="140"/>
      <c r="IAL71" s="140"/>
      <c r="IAM71" s="140"/>
      <c r="IAN71" s="140"/>
      <c r="IAO71" s="140"/>
      <c r="IAP71" s="140"/>
      <c r="IAQ71" s="140"/>
      <c r="IAR71" s="140"/>
      <c r="IAS71" s="140"/>
      <c r="IAT71" s="140"/>
      <c r="IAU71" s="140"/>
      <c r="IAV71" s="140"/>
      <c r="IAW71" s="140"/>
      <c r="IAX71" s="140"/>
      <c r="IAY71" s="140"/>
      <c r="IAZ71" s="140"/>
      <c r="IBA71" s="140"/>
      <c r="IBB71" s="140"/>
      <c r="IBC71" s="140"/>
      <c r="IBD71" s="140"/>
      <c r="IBE71" s="140"/>
      <c r="IBF71" s="140"/>
      <c r="IBG71" s="140"/>
      <c r="IBH71" s="140"/>
      <c r="IBI71" s="140"/>
      <c r="IBJ71" s="140"/>
      <c r="IBK71" s="140"/>
      <c r="IBL71" s="140"/>
      <c r="IBM71" s="140"/>
      <c r="IBN71" s="140"/>
      <c r="IBO71" s="140"/>
      <c r="IBP71" s="140"/>
      <c r="IBQ71" s="140"/>
      <c r="IBR71" s="140"/>
      <c r="IBS71" s="140"/>
      <c r="IBT71" s="140"/>
      <c r="IBU71" s="140"/>
      <c r="IBV71" s="140"/>
      <c r="IBW71" s="140"/>
      <c r="IBX71" s="140"/>
      <c r="IBY71" s="140"/>
      <c r="IBZ71" s="140"/>
      <c r="ICA71" s="140"/>
      <c r="ICB71" s="140"/>
      <c r="ICC71" s="140"/>
      <c r="ICD71" s="140"/>
      <c r="ICE71" s="140"/>
      <c r="ICF71" s="140"/>
      <c r="ICG71" s="140"/>
      <c r="ICH71" s="140"/>
      <c r="ICI71" s="140"/>
      <c r="ICJ71" s="140"/>
      <c r="ICK71" s="140"/>
      <c r="ICL71" s="140"/>
      <c r="ICM71" s="140"/>
      <c r="ICN71" s="140"/>
      <c r="ICO71" s="140"/>
      <c r="ICP71" s="140"/>
      <c r="ICQ71" s="140"/>
      <c r="ICR71" s="140"/>
      <c r="ICS71" s="140"/>
      <c r="ICT71" s="140"/>
      <c r="ICU71" s="140"/>
      <c r="ICV71" s="140"/>
      <c r="ICW71" s="140"/>
      <c r="ICX71" s="140"/>
      <c r="ICY71" s="140"/>
      <c r="ICZ71" s="140"/>
      <c r="IDA71" s="140"/>
      <c r="IDB71" s="140"/>
      <c r="IDC71" s="140"/>
      <c r="IDD71" s="140"/>
      <c r="IDE71" s="140"/>
      <c r="IDF71" s="140"/>
      <c r="IDG71" s="140"/>
      <c r="IDH71" s="140"/>
      <c r="IDI71" s="140"/>
      <c r="IDJ71" s="140"/>
      <c r="IDK71" s="140"/>
      <c r="IDL71" s="140"/>
      <c r="IDM71" s="140"/>
      <c r="IDN71" s="140"/>
      <c r="IDO71" s="140"/>
      <c r="IDP71" s="140"/>
      <c r="IDQ71" s="140"/>
      <c r="IDR71" s="140"/>
      <c r="IDS71" s="140"/>
      <c r="IDT71" s="140"/>
      <c r="IDU71" s="140"/>
      <c r="IDV71" s="140"/>
      <c r="IDW71" s="140"/>
      <c r="IDX71" s="140"/>
      <c r="IDY71" s="140"/>
      <c r="IDZ71" s="140"/>
      <c r="IEA71" s="140"/>
      <c r="IEB71" s="140"/>
      <c r="IEC71" s="140"/>
      <c r="IED71" s="140"/>
      <c r="IEE71" s="140"/>
      <c r="IEF71" s="140"/>
      <c r="IEG71" s="140"/>
      <c r="IEH71" s="140"/>
      <c r="IEI71" s="140"/>
      <c r="IEJ71" s="140"/>
      <c r="IEK71" s="140"/>
      <c r="IEL71" s="140"/>
      <c r="IEM71" s="140"/>
      <c r="IEN71" s="140"/>
      <c r="IEO71" s="140"/>
      <c r="IEP71" s="140"/>
      <c r="IEQ71" s="140"/>
      <c r="IER71" s="140"/>
      <c r="IES71" s="140"/>
      <c r="IET71" s="140"/>
      <c r="IEU71" s="140"/>
      <c r="IEV71" s="140"/>
      <c r="IEW71" s="140"/>
      <c r="IEX71" s="140"/>
      <c r="IEY71" s="140"/>
      <c r="IEZ71" s="140"/>
      <c r="IFA71" s="140"/>
      <c r="IFB71" s="140"/>
      <c r="IFC71" s="140"/>
      <c r="IFD71" s="140"/>
      <c r="IFE71" s="140"/>
      <c r="IFF71" s="140"/>
      <c r="IFG71" s="140"/>
      <c r="IFH71" s="140"/>
      <c r="IFI71" s="140"/>
      <c r="IFJ71" s="140"/>
      <c r="IFK71" s="140"/>
      <c r="IFL71" s="140"/>
      <c r="IFM71" s="140"/>
      <c r="IFN71" s="140"/>
      <c r="IFO71" s="140"/>
      <c r="IFP71" s="140"/>
      <c r="IFQ71" s="140"/>
      <c r="IFR71" s="140"/>
      <c r="IFS71" s="140"/>
      <c r="IFT71" s="140"/>
      <c r="IFU71" s="140"/>
      <c r="IFV71" s="140"/>
      <c r="IFW71" s="140"/>
      <c r="IFX71" s="140"/>
      <c r="IFY71" s="140"/>
      <c r="IFZ71" s="140"/>
      <c r="IGA71" s="140"/>
      <c r="IGB71" s="140"/>
      <c r="IGC71" s="140"/>
      <c r="IGD71" s="140"/>
      <c r="IGE71" s="140"/>
      <c r="IGF71" s="140"/>
      <c r="IGG71" s="140"/>
      <c r="IGH71" s="140"/>
      <c r="IGI71" s="140"/>
      <c r="IGJ71" s="140"/>
      <c r="IGK71" s="140"/>
      <c r="IGL71" s="140"/>
      <c r="IGM71" s="140"/>
      <c r="IGN71" s="140"/>
      <c r="IGO71" s="140"/>
      <c r="IGP71" s="140"/>
      <c r="IGQ71" s="140"/>
      <c r="IGR71" s="140"/>
      <c r="IGS71" s="140"/>
      <c r="IGT71" s="140"/>
      <c r="IGU71" s="140"/>
      <c r="IGV71" s="140"/>
      <c r="IGW71" s="140"/>
      <c r="IGX71" s="140"/>
      <c r="IGY71" s="140"/>
      <c r="IGZ71" s="140"/>
      <c r="IHA71" s="140"/>
      <c r="IHB71" s="140"/>
      <c r="IHC71" s="140"/>
      <c r="IHD71" s="140"/>
      <c r="IHE71" s="140"/>
      <c r="IHF71" s="140"/>
      <c r="IHG71" s="140"/>
      <c r="IHH71" s="140"/>
      <c r="IHI71" s="140"/>
      <c r="IHJ71" s="140"/>
      <c r="IHK71" s="140"/>
      <c r="IHL71" s="140"/>
      <c r="IHM71" s="140"/>
      <c r="IHN71" s="140"/>
      <c r="IHO71" s="140"/>
      <c r="IHP71" s="140"/>
      <c r="IHQ71" s="140"/>
      <c r="IHR71" s="140"/>
      <c r="IHS71" s="140"/>
      <c r="IHT71" s="140"/>
      <c r="IHU71" s="140"/>
      <c r="IHV71" s="140"/>
      <c r="IHW71" s="140"/>
      <c r="IHX71" s="140"/>
      <c r="IHY71" s="140"/>
      <c r="IHZ71" s="140"/>
      <c r="IIA71" s="140"/>
      <c r="IIB71" s="140"/>
      <c r="IIC71" s="140"/>
      <c r="IID71" s="140"/>
      <c r="IIE71" s="140"/>
      <c r="IIF71" s="140"/>
      <c r="IIG71" s="140"/>
      <c r="IIH71" s="140"/>
      <c r="III71" s="140"/>
      <c r="IIJ71" s="140"/>
      <c r="IIK71" s="140"/>
      <c r="IIL71" s="140"/>
      <c r="IIM71" s="140"/>
      <c r="IIN71" s="140"/>
      <c r="IIO71" s="140"/>
      <c r="IIP71" s="140"/>
      <c r="IIQ71" s="140"/>
      <c r="IIR71" s="140"/>
      <c r="IIS71" s="140"/>
      <c r="IIT71" s="140"/>
      <c r="IIU71" s="140"/>
      <c r="IIV71" s="140"/>
      <c r="IIW71" s="140"/>
      <c r="IIX71" s="140"/>
      <c r="IIY71" s="140"/>
      <c r="IIZ71" s="140"/>
      <c r="IJA71" s="140"/>
      <c r="IJB71" s="140"/>
      <c r="IJC71" s="140"/>
      <c r="IJD71" s="140"/>
      <c r="IJE71" s="140"/>
      <c r="IJF71" s="140"/>
      <c r="IJG71" s="140"/>
      <c r="IJH71" s="140"/>
      <c r="IJI71" s="140"/>
      <c r="IJJ71" s="140"/>
      <c r="IJK71" s="140"/>
      <c r="IJL71" s="140"/>
      <c r="IJM71" s="140"/>
      <c r="IJN71" s="140"/>
      <c r="IJO71" s="140"/>
      <c r="IJP71" s="140"/>
      <c r="IJQ71" s="140"/>
      <c r="IJR71" s="140"/>
      <c r="IJS71" s="140"/>
      <c r="IJT71" s="140"/>
      <c r="IJU71" s="140"/>
      <c r="IJV71" s="140"/>
      <c r="IJW71" s="140"/>
      <c r="IJX71" s="140"/>
      <c r="IJY71" s="140"/>
      <c r="IJZ71" s="140"/>
      <c r="IKA71" s="140"/>
      <c r="IKB71" s="140"/>
      <c r="IKC71" s="140"/>
      <c r="IKD71" s="140"/>
      <c r="IKE71" s="140"/>
      <c r="IKF71" s="140"/>
      <c r="IKG71" s="140"/>
      <c r="IKH71" s="140"/>
      <c r="IKI71" s="140"/>
      <c r="IKJ71" s="140"/>
      <c r="IKK71" s="140"/>
      <c r="IKL71" s="140"/>
      <c r="IKM71" s="140"/>
      <c r="IKN71" s="140"/>
      <c r="IKO71" s="140"/>
      <c r="IKP71" s="140"/>
      <c r="IKQ71" s="140"/>
      <c r="IKR71" s="140"/>
      <c r="IKS71" s="140"/>
      <c r="IKT71" s="140"/>
      <c r="IKU71" s="140"/>
      <c r="IKV71" s="140"/>
      <c r="IKW71" s="140"/>
      <c r="IKX71" s="140"/>
      <c r="IKY71" s="140"/>
      <c r="IKZ71" s="140"/>
      <c r="ILA71" s="140"/>
      <c r="ILB71" s="140"/>
      <c r="ILC71" s="140"/>
      <c r="ILD71" s="140"/>
      <c r="ILE71" s="140"/>
      <c r="ILF71" s="140"/>
      <c r="ILG71" s="140"/>
      <c r="ILH71" s="140"/>
      <c r="ILI71" s="140"/>
      <c r="ILJ71" s="140"/>
      <c r="ILK71" s="140"/>
      <c r="ILL71" s="140"/>
      <c r="ILM71" s="140"/>
      <c r="ILN71" s="140"/>
      <c r="ILO71" s="140"/>
      <c r="ILP71" s="140"/>
      <c r="ILQ71" s="140"/>
      <c r="ILR71" s="140"/>
      <c r="ILS71" s="140"/>
      <c r="ILT71" s="140"/>
      <c r="ILU71" s="140"/>
      <c r="ILV71" s="140"/>
      <c r="ILW71" s="140"/>
      <c r="ILX71" s="140"/>
      <c r="ILY71" s="140"/>
      <c r="ILZ71" s="140"/>
      <c r="IMA71" s="140"/>
      <c r="IMB71" s="140"/>
      <c r="IMC71" s="140"/>
      <c r="IMD71" s="140"/>
      <c r="IME71" s="140"/>
      <c r="IMF71" s="140"/>
      <c r="IMG71" s="140"/>
      <c r="IMH71" s="140"/>
      <c r="IMI71" s="140"/>
      <c r="IMJ71" s="140"/>
      <c r="IMK71" s="140"/>
      <c r="IML71" s="140"/>
      <c r="IMM71" s="140"/>
      <c r="IMN71" s="140"/>
      <c r="IMO71" s="140"/>
      <c r="IMP71" s="140"/>
      <c r="IMQ71" s="140"/>
      <c r="IMR71" s="140"/>
      <c r="IMS71" s="140"/>
      <c r="IMT71" s="140"/>
      <c r="IMU71" s="140"/>
      <c r="IMV71" s="140"/>
      <c r="IMW71" s="140"/>
      <c r="IMX71" s="140"/>
      <c r="IMY71" s="140"/>
      <c r="IMZ71" s="140"/>
      <c r="INA71" s="140"/>
      <c r="INB71" s="140"/>
      <c r="INC71" s="140"/>
      <c r="IND71" s="140"/>
      <c r="INE71" s="140"/>
      <c r="INF71" s="140"/>
      <c r="ING71" s="140"/>
      <c r="INH71" s="140"/>
      <c r="INI71" s="140"/>
      <c r="INJ71" s="140"/>
      <c r="INK71" s="140"/>
      <c r="INL71" s="140"/>
      <c r="INM71" s="140"/>
      <c r="INN71" s="140"/>
      <c r="INO71" s="140"/>
      <c r="INP71" s="140"/>
      <c r="INQ71" s="140"/>
      <c r="INR71" s="140"/>
      <c r="INS71" s="140"/>
      <c r="INT71" s="140"/>
      <c r="INU71" s="140"/>
      <c r="INV71" s="140"/>
      <c r="INW71" s="140"/>
      <c r="INX71" s="140"/>
      <c r="INY71" s="140"/>
      <c r="INZ71" s="140"/>
      <c r="IOA71" s="140"/>
      <c r="IOB71" s="140"/>
      <c r="IOC71" s="140"/>
      <c r="IOD71" s="140"/>
      <c r="IOE71" s="140"/>
      <c r="IOF71" s="140"/>
      <c r="IOG71" s="140"/>
      <c r="IOH71" s="140"/>
      <c r="IOI71" s="140"/>
      <c r="IOJ71" s="140"/>
      <c r="IOK71" s="140"/>
      <c r="IOL71" s="140"/>
      <c r="IOM71" s="140"/>
      <c r="ION71" s="140"/>
      <c r="IOO71" s="140"/>
      <c r="IOP71" s="140"/>
      <c r="IOQ71" s="140"/>
      <c r="IOR71" s="140"/>
      <c r="IOS71" s="140"/>
      <c r="IOT71" s="140"/>
      <c r="IOU71" s="140"/>
      <c r="IOV71" s="140"/>
      <c r="IOW71" s="140"/>
      <c r="IOX71" s="140"/>
      <c r="IOY71" s="140"/>
      <c r="IOZ71" s="140"/>
      <c r="IPA71" s="140"/>
      <c r="IPB71" s="140"/>
      <c r="IPC71" s="140"/>
      <c r="IPD71" s="140"/>
      <c r="IPE71" s="140"/>
      <c r="IPF71" s="140"/>
      <c r="IPG71" s="140"/>
      <c r="IPH71" s="140"/>
      <c r="IPI71" s="140"/>
      <c r="IPJ71" s="140"/>
      <c r="IPK71" s="140"/>
      <c r="IPL71" s="140"/>
      <c r="IPM71" s="140"/>
      <c r="IPN71" s="140"/>
      <c r="IPO71" s="140"/>
      <c r="IPP71" s="140"/>
      <c r="IPQ71" s="140"/>
      <c r="IPR71" s="140"/>
      <c r="IPS71" s="140"/>
      <c r="IPT71" s="140"/>
      <c r="IPU71" s="140"/>
      <c r="IPV71" s="140"/>
      <c r="IPW71" s="140"/>
      <c r="IPX71" s="140"/>
      <c r="IPY71" s="140"/>
      <c r="IPZ71" s="140"/>
      <c r="IQA71" s="140"/>
      <c r="IQB71" s="140"/>
      <c r="IQC71" s="140"/>
      <c r="IQD71" s="140"/>
      <c r="IQE71" s="140"/>
      <c r="IQF71" s="140"/>
      <c r="IQG71" s="140"/>
      <c r="IQH71" s="140"/>
      <c r="IQI71" s="140"/>
      <c r="IQJ71" s="140"/>
      <c r="IQK71" s="140"/>
      <c r="IQL71" s="140"/>
      <c r="IQM71" s="140"/>
      <c r="IQN71" s="140"/>
      <c r="IQO71" s="140"/>
      <c r="IQP71" s="140"/>
      <c r="IQQ71" s="140"/>
      <c r="IQR71" s="140"/>
      <c r="IQS71" s="140"/>
      <c r="IQT71" s="140"/>
      <c r="IQU71" s="140"/>
      <c r="IQV71" s="140"/>
      <c r="IQW71" s="140"/>
      <c r="IQX71" s="140"/>
      <c r="IQY71" s="140"/>
      <c r="IQZ71" s="140"/>
      <c r="IRA71" s="140"/>
      <c r="IRB71" s="140"/>
      <c r="IRC71" s="140"/>
      <c r="IRD71" s="140"/>
      <c r="IRE71" s="140"/>
      <c r="IRF71" s="140"/>
      <c r="IRG71" s="140"/>
      <c r="IRH71" s="140"/>
      <c r="IRI71" s="140"/>
      <c r="IRJ71" s="140"/>
      <c r="IRK71" s="140"/>
      <c r="IRL71" s="140"/>
      <c r="IRM71" s="140"/>
      <c r="IRN71" s="140"/>
      <c r="IRO71" s="140"/>
      <c r="IRP71" s="140"/>
      <c r="IRQ71" s="140"/>
      <c r="IRR71" s="140"/>
      <c r="IRS71" s="140"/>
      <c r="IRT71" s="140"/>
      <c r="IRU71" s="140"/>
      <c r="IRV71" s="140"/>
      <c r="IRW71" s="140"/>
      <c r="IRX71" s="140"/>
      <c r="IRY71" s="140"/>
      <c r="IRZ71" s="140"/>
      <c r="ISA71" s="140"/>
      <c r="ISB71" s="140"/>
      <c r="ISC71" s="140"/>
      <c r="ISD71" s="140"/>
      <c r="ISE71" s="140"/>
      <c r="ISF71" s="140"/>
      <c r="ISG71" s="140"/>
      <c r="ISH71" s="140"/>
      <c r="ISI71" s="140"/>
      <c r="ISJ71" s="140"/>
      <c r="ISK71" s="140"/>
      <c r="ISL71" s="140"/>
      <c r="ISM71" s="140"/>
      <c r="ISN71" s="140"/>
      <c r="ISO71" s="140"/>
      <c r="ISP71" s="140"/>
      <c r="ISQ71" s="140"/>
      <c r="ISR71" s="140"/>
      <c r="ISS71" s="140"/>
      <c r="IST71" s="140"/>
      <c r="ISU71" s="140"/>
      <c r="ISV71" s="140"/>
      <c r="ISW71" s="140"/>
      <c r="ISX71" s="140"/>
      <c r="ISY71" s="140"/>
      <c r="ISZ71" s="140"/>
      <c r="ITA71" s="140"/>
      <c r="ITB71" s="140"/>
      <c r="ITC71" s="140"/>
      <c r="ITD71" s="140"/>
      <c r="ITE71" s="140"/>
      <c r="ITF71" s="140"/>
      <c r="ITG71" s="140"/>
      <c r="ITH71" s="140"/>
      <c r="ITI71" s="140"/>
      <c r="ITJ71" s="140"/>
      <c r="ITK71" s="140"/>
      <c r="ITL71" s="140"/>
      <c r="ITM71" s="140"/>
      <c r="ITN71" s="140"/>
      <c r="ITO71" s="140"/>
      <c r="ITP71" s="140"/>
      <c r="ITQ71" s="140"/>
      <c r="ITR71" s="140"/>
      <c r="ITS71" s="140"/>
      <c r="ITT71" s="140"/>
      <c r="ITU71" s="140"/>
      <c r="ITV71" s="140"/>
      <c r="ITW71" s="140"/>
      <c r="ITX71" s="140"/>
      <c r="ITY71" s="140"/>
      <c r="ITZ71" s="140"/>
      <c r="IUA71" s="140"/>
      <c r="IUB71" s="140"/>
      <c r="IUC71" s="140"/>
      <c r="IUD71" s="140"/>
      <c r="IUE71" s="140"/>
      <c r="IUF71" s="140"/>
      <c r="IUG71" s="140"/>
      <c r="IUH71" s="140"/>
      <c r="IUI71" s="140"/>
      <c r="IUJ71" s="140"/>
      <c r="IUK71" s="140"/>
      <c r="IUL71" s="140"/>
      <c r="IUM71" s="140"/>
      <c r="IUN71" s="140"/>
      <c r="IUO71" s="140"/>
      <c r="IUP71" s="140"/>
      <c r="IUQ71" s="140"/>
      <c r="IUR71" s="140"/>
      <c r="IUS71" s="140"/>
      <c r="IUT71" s="140"/>
      <c r="IUU71" s="140"/>
      <c r="IUV71" s="140"/>
      <c r="IUW71" s="140"/>
      <c r="IUX71" s="140"/>
      <c r="IUY71" s="140"/>
      <c r="IUZ71" s="140"/>
      <c r="IVA71" s="140"/>
      <c r="IVB71" s="140"/>
      <c r="IVC71" s="140"/>
      <c r="IVD71" s="140"/>
      <c r="IVE71" s="140"/>
      <c r="IVF71" s="140"/>
      <c r="IVG71" s="140"/>
      <c r="IVH71" s="140"/>
      <c r="IVI71" s="140"/>
      <c r="IVJ71" s="140"/>
      <c r="IVK71" s="140"/>
      <c r="IVL71" s="140"/>
      <c r="IVM71" s="140"/>
      <c r="IVN71" s="140"/>
      <c r="IVO71" s="140"/>
      <c r="IVP71" s="140"/>
      <c r="IVQ71" s="140"/>
      <c r="IVR71" s="140"/>
      <c r="IVS71" s="140"/>
      <c r="IVT71" s="140"/>
      <c r="IVU71" s="140"/>
      <c r="IVV71" s="140"/>
      <c r="IVW71" s="140"/>
      <c r="IVX71" s="140"/>
      <c r="IVY71" s="140"/>
      <c r="IVZ71" s="140"/>
      <c r="IWA71" s="140"/>
      <c r="IWB71" s="140"/>
      <c r="IWC71" s="140"/>
      <c r="IWD71" s="140"/>
      <c r="IWE71" s="140"/>
      <c r="IWF71" s="140"/>
      <c r="IWG71" s="140"/>
      <c r="IWH71" s="140"/>
      <c r="IWI71" s="140"/>
      <c r="IWJ71" s="140"/>
      <c r="IWK71" s="140"/>
      <c r="IWL71" s="140"/>
      <c r="IWM71" s="140"/>
      <c r="IWN71" s="140"/>
      <c r="IWO71" s="140"/>
      <c r="IWP71" s="140"/>
      <c r="IWQ71" s="140"/>
      <c r="IWR71" s="140"/>
      <c r="IWS71" s="140"/>
      <c r="IWT71" s="140"/>
      <c r="IWU71" s="140"/>
      <c r="IWV71" s="140"/>
      <c r="IWW71" s="140"/>
      <c r="IWX71" s="140"/>
      <c r="IWY71" s="140"/>
      <c r="IWZ71" s="140"/>
      <c r="IXA71" s="140"/>
      <c r="IXB71" s="140"/>
      <c r="IXC71" s="140"/>
      <c r="IXD71" s="140"/>
      <c r="IXE71" s="140"/>
      <c r="IXF71" s="140"/>
      <c r="IXG71" s="140"/>
      <c r="IXH71" s="140"/>
      <c r="IXI71" s="140"/>
      <c r="IXJ71" s="140"/>
      <c r="IXK71" s="140"/>
      <c r="IXL71" s="140"/>
      <c r="IXM71" s="140"/>
      <c r="IXN71" s="140"/>
      <c r="IXO71" s="140"/>
      <c r="IXP71" s="140"/>
      <c r="IXQ71" s="140"/>
      <c r="IXR71" s="140"/>
      <c r="IXS71" s="140"/>
      <c r="IXT71" s="140"/>
      <c r="IXU71" s="140"/>
      <c r="IXV71" s="140"/>
      <c r="IXW71" s="140"/>
      <c r="IXX71" s="140"/>
      <c r="IXY71" s="140"/>
      <c r="IXZ71" s="140"/>
      <c r="IYA71" s="140"/>
      <c r="IYB71" s="140"/>
      <c r="IYC71" s="140"/>
      <c r="IYD71" s="140"/>
      <c r="IYE71" s="140"/>
      <c r="IYF71" s="140"/>
      <c r="IYG71" s="140"/>
      <c r="IYH71" s="140"/>
      <c r="IYI71" s="140"/>
      <c r="IYJ71" s="140"/>
      <c r="IYK71" s="140"/>
      <c r="IYL71" s="140"/>
      <c r="IYM71" s="140"/>
      <c r="IYN71" s="140"/>
      <c r="IYO71" s="140"/>
      <c r="IYP71" s="140"/>
      <c r="IYQ71" s="140"/>
      <c r="IYR71" s="140"/>
      <c r="IYS71" s="140"/>
      <c r="IYT71" s="140"/>
      <c r="IYU71" s="140"/>
      <c r="IYV71" s="140"/>
      <c r="IYW71" s="140"/>
      <c r="IYX71" s="140"/>
      <c r="IYY71" s="140"/>
      <c r="IYZ71" s="140"/>
      <c r="IZA71" s="140"/>
      <c r="IZB71" s="140"/>
      <c r="IZC71" s="140"/>
      <c r="IZD71" s="140"/>
      <c r="IZE71" s="140"/>
      <c r="IZF71" s="140"/>
      <c r="IZG71" s="140"/>
      <c r="IZH71" s="140"/>
      <c r="IZI71" s="140"/>
      <c r="IZJ71" s="140"/>
      <c r="IZK71" s="140"/>
      <c r="IZL71" s="140"/>
      <c r="IZM71" s="140"/>
      <c r="IZN71" s="140"/>
      <c r="IZO71" s="140"/>
      <c r="IZP71" s="140"/>
      <c r="IZQ71" s="140"/>
      <c r="IZR71" s="140"/>
      <c r="IZS71" s="140"/>
      <c r="IZT71" s="140"/>
      <c r="IZU71" s="140"/>
      <c r="IZV71" s="140"/>
      <c r="IZW71" s="140"/>
      <c r="IZX71" s="140"/>
      <c r="IZY71" s="140"/>
      <c r="IZZ71" s="140"/>
      <c r="JAA71" s="140"/>
      <c r="JAB71" s="140"/>
      <c r="JAC71" s="140"/>
      <c r="JAD71" s="140"/>
      <c r="JAE71" s="140"/>
      <c r="JAF71" s="140"/>
      <c r="JAG71" s="140"/>
      <c r="JAH71" s="140"/>
      <c r="JAI71" s="140"/>
      <c r="JAJ71" s="140"/>
      <c r="JAK71" s="140"/>
      <c r="JAL71" s="140"/>
      <c r="JAM71" s="140"/>
      <c r="JAN71" s="140"/>
      <c r="JAO71" s="140"/>
      <c r="JAP71" s="140"/>
      <c r="JAQ71" s="140"/>
      <c r="JAR71" s="140"/>
      <c r="JAS71" s="140"/>
      <c r="JAT71" s="140"/>
      <c r="JAU71" s="140"/>
      <c r="JAV71" s="140"/>
      <c r="JAW71" s="140"/>
      <c r="JAX71" s="140"/>
      <c r="JAY71" s="140"/>
      <c r="JAZ71" s="140"/>
      <c r="JBA71" s="140"/>
      <c r="JBB71" s="140"/>
      <c r="JBC71" s="140"/>
      <c r="JBD71" s="140"/>
      <c r="JBE71" s="140"/>
      <c r="JBF71" s="140"/>
      <c r="JBG71" s="140"/>
      <c r="JBH71" s="140"/>
      <c r="JBI71" s="140"/>
      <c r="JBJ71" s="140"/>
      <c r="JBK71" s="140"/>
      <c r="JBL71" s="140"/>
      <c r="JBM71" s="140"/>
      <c r="JBN71" s="140"/>
      <c r="JBO71" s="140"/>
      <c r="JBP71" s="140"/>
      <c r="JBQ71" s="140"/>
      <c r="JBR71" s="140"/>
      <c r="JBS71" s="140"/>
      <c r="JBT71" s="140"/>
      <c r="JBU71" s="140"/>
      <c r="JBV71" s="140"/>
      <c r="JBW71" s="140"/>
      <c r="JBX71" s="140"/>
      <c r="JBY71" s="140"/>
      <c r="JBZ71" s="140"/>
      <c r="JCA71" s="140"/>
      <c r="JCB71" s="140"/>
      <c r="JCC71" s="140"/>
      <c r="JCD71" s="140"/>
      <c r="JCE71" s="140"/>
      <c r="JCF71" s="140"/>
      <c r="JCG71" s="140"/>
      <c r="JCH71" s="140"/>
      <c r="JCI71" s="140"/>
      <c r="JCJ71" s="140"/>
      <c r="JCK71" s="140"/>
      <c r="JCL71" s="140"/>
      <c r="JCM71" s="140"/>
      <c r="JCN71" s="140"/>
      <c r="JCO71" s="140"/>
      <c r="JCP71" s="140"/>
      <c r="JCQ71" s="140"/>
      <c r="JCR71" s="140"/>
      <c r="JCS71" s="140"/>
      <c r="JCT71" s="140"/>
      <c r="JCU71" s="140"/>
      <c r="JCV71" s="140"/>
      <c r="JCW71" s="140"/>
      <c r="JCX71" s="140"/>
      <c r="JCY71" s="140"/>
      <c r="JCZ71" s="140"/>
      <c r="JDA71" s="140"/>
      <c r="JDB71" s="140"/>
      <c r="JDC71" s="140"/>
      <c r="JDD71" s="140"/>
      <c r="JDE71" s="140"/>
      <c r="JDF71" s="140"/>
      <c r="JDG71" s="140"/>
      <c r="JDH71" s="140"/>
      <c r="JDI71" s="140"/>
      <c r="JDJ71" s="140"/>
      <c r="JDK71" s="140"/>
      <c r="JDL71" s="140"/>
      <c r="JDM71" s="140"/>
      <c r="JDN71" s="140"/>
      <c r="JDO71" s="140"/>
      <c r="JDP71" s="140"/>
      <c r="JDQ71" s="140"/>
      <c r="JDR71" s="140"/>
      <c r="JDS71" s="140"/>
      <c r="JDT71" s="140"/>
      <c r="JDU71" s="140"/>
      <c r="JDV71" s="140"/>
      <c r="JDW71" s="140"/>
      <c r="JDX71" s="140"/>
      <c r="JDY71" s="140"/>
      <c r="JDZ71" s="140"/>
      <c r="JEA71" s="140"/>
      <c r="JEB71" s="140"/>
      <c r="JEC71" s="140"/>
      <c r="JED71" s="140"/>
      <c r="JEE71" s="140"/>
      <c r="JEF71" s="140"/>
      <c r="JEG71" s="140"/>
      <c r="JEH71" s="140"/>
      <c r="JEI71" s="140"/>
      <c r="JEJ71" s="140"/>
      <c r="JEK71" s="140"/>
      <c r="JEL71" s="140"/>
      <c r="JEM71" s="140"/>
      <c r="JEN71" s="140"/>
      <c r="JEO71" s="140"/>
      <c r="JEP71" s="140"/>
      <c r="JEQ71" s="140"/>
      <c r="JER71" s="140"/>
      <c r="JES71" s="140"/>
      <c r="JET71" s="140"/>
      <c r="JEU71" s="140"/>
      <c r="JEV71" s="140"/>
      <c r="JEW71" s="140"/>
      <c r="JEX71" s="140"/>
      <c r="JEY71" s="140"/>
      <c r="JEZ71" s="140"/>
      <c r="JFA71" s="140"/>
      <c r="JFB71" s="140"/>
      <c r="JFC71" s="140"/>
      <c r="JFD71" s="140"/>
      <c r="JFE71" s="140"/>
      <c r="JFF71" s="140"/>
      <c r="JFG71" s="140"/>
      <c r="JFH71" s="140"/>
      <c r="JFI71" s="140"/>
      <c r="JFJ71" s="140"/>
      <c r="JFK71" s="140"/>
      <c r="JFL71" s="140"/>
      <c r="JFM71" s="140"/>
      <c r="JFN71" s="140"/>
      <c r="JFO71" s="140"/>
      <c r="JFP71" s="140"/>
      <c r="JFQ71" s="140"/>
      <c r="JFR71" s="140"/>
      <c r="JFS71" s="140"/>
      <c r="JFT71" s="140"/>
      <c r="JFU71" s="140"/>
      <c r="JFV71" s="140"/>
      <c r="JFW71" s="140"/>
      <c r="JFX71" s="140"/>
      <c r="JFY71" s="140"/>
      <c r="JFZ71" s="140"/>
      <c r="JGA71" s="140"/>
      <c r="JGB71" s="140"/>
      <c r="JGC71" s="140"/>
      <c r="JGD71" s="140"/>
      <c r="JGE71" s="140"/>
      <c r="JGF71" s="140"/>
      <c r="JGG71" s="140"/>
      <c r="JGH71" s="140"/>
      <c r="JGI71" s="140"/>
      <c r="JGJ71" s="140"/>
      <c r="JGK71" s="140"/>
      <c r="JGL71" s="140"/>
      <c r="JGM71" s="140"/>
      <c r="JGN71" s="140"/>
      <c r="JGO71" s="140"/>
      <c r="JGP71" s="140"/>
      <c r="JGQ71" s="140"/>
      <c r="JGR71" s="140"/>
      <c r="JGS71" s="140"/>
      <c r="JGT71" s="140"/>
      <c r="JGU71" s="140"/>
      <c r="JGV71" s="140"/>
      <c r="JGW71" s="140"/>
      <c r="JGX71" s="140"/>
      <c r="JGY71" s="140"/>
      <c r="JGZ71" s="140"/>
      <c r="JHA71" s="140"/>
      <c r="JHB71" s="140"/>
      <c r="JHC71" s="140"/>
      <c r="JHD71" s="140"/>
      <c r="JHE71" s="140"/>
      <c r="JHF71" s="140"/>
      <c r="JHG71" s="140"/>
      <c r="JHH71" s="140"/>
      <c r="JHI71" s="140"/>
      <c r="JHJ71" s="140"/>
      <c r="JHK71" s="140"/>
      <c r="JHL71" s="140"/>
      <c r="JHM71" s="140"/>
      <c r="JHN71" s="140"/>
      <c r="JHO71" s="140"/>
      <c r="JHP71" s="140"/>
      <c r="JHQ71" s="140"/>
      <c r="JHR71" s="140"/>
      <c r="JHS71" s="140"/>
      <c r="JHT71" s="140"/>
      <c r="JHU71" s="140"/>
      <c r="JHV71" s="140"/>
      <c r="JHW71" s="140"/>
      <c r="JHX71" s="140"/>
      <c r="JHY71" s="140"/>
      <c r="JHZ71" s="140"/>
      <c r="JIA71" s="140"/>
      <c r="JIB71" s="140"/>
      <c r="JIC71" s="140"/>
      <c r="JID71" s="140"/>
      <c r="JIE71" s="140"/>
      <c r="JIF71" s="140"/>
      <c r="JIG71" s="140"/>
      <c r="JIH71" s="140"/>
      <c r="JII71" s="140"/>
      <c r="JIJ71" s="140"/>
      <c r="JIK71" s="140"/>
      <c r="JIL71" s="140"/>
      <c r="JIM71" s="140"/>
      <c r="JIN71" s="140"/>
      <c r="JIO71" s="140"/>
      <c r="JIP71" s="140"/>
      <c r="JIQ71" s="140"/>
      <c r="JIR71" s="140"/>
      <c r="JIS71" s="140"/>
      <c r="JIT71" s="140"/>
      <c r="JIU71" s="140"/>
      <c r="JIV71" s="140"/>
      <c r="JIW71" s="140"/>
      <c r="JIX71" s="140"/>
      <c r="JIY71" s="140"/>
      <c r="JIZ71" s="140"/>
      <c r="JJA71" s="140"/>
      <c r="JJB71" s="140"/>
      <c r="JJC71" s="140"/>
      <c r="JJD71" s="140"/>
      <c r="JJE71" s="140"/>
      <c r="JJF71" s="140"/>
      <c r="JJG71" s="140"/>
      <c r="JJH71" s="140"/>
      <c r="JJI71" s="140"/>
      <c r="JJJ71" s="140"/>
      <c r="JJK71" s="140"/>
      <c r="JJL71" s="140"/>
      <c r="JJM71" s="140"/>
      <c r="JJN71" s="140"/>
      <c r="JJO71" s="140"/>
      <c r="JJP71" s="140"/>
      <c r="JJQ71" s="140"/>
      <c r="JJR71" s="140"/>
      <c r="JJS71" s="140"/>
      <c r="JJT71" s="140"/>
      <c r="JJU71" s="140"/>
      <c r="JJV71" s="140"/>
      <c r="JJW71" s="140"/>
      <c r="JJX71" s="140"/>
      <c r="JJY71" s="140"/>
      <c r="JJZ71" s="140"/>
      <c r="JKA71" s="140"/>
      <c r="JKB71" s="140"/>
      <c r="JKC71" s="140"/>
      <c r="JKD71" s="140"/>
      <c r="JKE71" s="140"/>
      <c r="JKF71" s="140"/>
      <c r="JKG71" s="140"/>
      <c r="JKH71" s="140"/>
      <c r="JKI71" s="140"/>
      <c r="JKJ71" s="140"/>
      <c r="JKK71" s="140"/>
      <c r="JKL71" s="140"/>
      <c r="JKM71" s="140"/>
      <c r="JKN71" s="140"/>
      <c r="JKO71" s="140"/>
      <c r="JKP71" s="140"/>
      <c r="JKQ71" s="140"/>
      <c r="JKR71" s="140"/>
      <c r="JKS71" s="140"/>
      <c r="JKT71" s="140"/>
      <c r="JKU71" s="140"/>
      <c r="JKV71" s="140"/>
      <c r="JKW71" s="140"/>
      <c r="JKX71" s="140"/>
      <c r="JKY71" s="140"/>
      <c r="JKZ71" s="140"/>
      <c r="JLA71" s="140"/>
      <c r="JLB71" s="140"/>
      <c r="JLC71" s="140"/>
      <c r="JLD71" s="140"/>
      <c r="JLE71" s="140"/>
      <c r="JLF71" s="140"/>
      <c r="JLG71" s="140"/>
      <c r="JLH71" s="140"/>
      <c r="JLI71" s="140"/>
      <c r="JLJ71" s="140"/>
      <c r="JLK71" s="140"/>
      <c r="JLL71" s="140"/>
      <c r="JLM71" s="140"/>
      <c r="JLN71" s="140"/>
      <c r="JLO71" s="140"/>
      <c r="JLP71" s="140"/>
      <c r="JLQ71" s="140"/>
      <c r="JLR71" s="140"/>
      <c r="JLS71" s="140"/>
      <c r="JLT71" s="140"/>
      <c r="JLU71" s="140"/>
      <c r="JLV71" s="140"/>
      <c r="JLW71" s="140"/>
      <c r="JLX71" s="140"/>
      <c r="JLY71" s="140"/>
      <c r="JLZ71" s="140"/>
      <c r="JMA71" s="140"/>
      <c r="JMB71" s="140"/>
      <c r="JMC71" s="140"/>
      <c r="JMD71" s="140"/>
      <c r="JME71" s="140"/>
      <c r="JMF71" s="140"/>
      <c r="JMG71" s="140"/>
      <c r="JMH71" s="140"/>
      <c r="JMI71" s="140"/>
      <c r="JMJ71" s="140"/>
      <c r="JMK71" s="140"/>
      <c r="JML71" s="140"/>
      <c r="JMM71" s="140"/>
      <c r="JMN71" s="140"/>
      <c r="JMO71" s="140"/>
      <c r="JMP71" s="140"/>
      <c r="JMQ71" s="140"/>
      <c r="JMR71" s="140"/>
      <c r="JMS71" s="140"/>
      <c r="JMT71" s="140"/>
      <c r="JMU71" s="140"/>
      <c r="JMV71" s="140"/>
      <c r="JMW71" s="140"/>
      <c r="JMX71" s="140"/>
      <c r="JMY71" s="140"/>
      <c r="JMZ71" s="140"/>
      <c r="JNA71" s="140"/>
      <c r="JNB71" s="140"/>
      <c r="JNC71" s="140"/>
      <c r="JND71" s="140"/>
      <c r="JNE71" s="140"/>
      <c r="JNF71" s="140"/>
      <c r="JNG71" s="140"/>
      <c r="JNH71" s="140"/>
      <c r="JNI71" s="140"/>
      <c r="JNJ71" s="140"/>
      <c r="JNK71" s="140"/>
      <c r="JNL71" s="140"/>
      <c r="JNM71" s="140"/>
      <c r="JNN71" s="140"/>
      <c r="JNO71" s="140"/>
      <c r="JNP71" s="140"/>
      <c r="JNQ71" s="140"/>
      <c r="JNR71" s="140"/>
      <c r="JNS71" s="140"/>
      <c r="JNT71" s="140"/>
      <c r="JNU71" s="140"/>
      <c r="JNV71" s="140"/>
      <c r="JNW71" s="140"/>
      <c r="JNX71" s="140"/>
      <c r="JNY71" s="140"/>
      <c r="JNZ71" s="140"/>
      <c r="JOA71" s="140"/>
      <c r="JOB71" s="140"/>
      <c r="JOC71" s="140"/>
      <c r="JOD71" s="140"/>
      <c r="JOE71" s="140"/>
      <c r="JOF71" s="140"/>
      <c r="JOG71" s="140"/>
      <c r="JOH71" s="140"/>
      <c r="JOI71" s="140"/>
      <c r="JOJ71" s="140"/>
      <c r="JOK71" s="140"/>
      <c r="JOL71" s="140"/>
      <c r="JOM71" s="140"/>
      <c r="JON71" s="140"/>
      <c r="JOO71" s="140"/>
      <c r="JOP71" s="140"/>
      <c r="JOQ71" s="140"/>
      <c r="JOR71" s="140"/>
      <c r="JOS71" s="140"/>
      <c r="JOT71" s="140"/>
      <c r="JOU71" s="140"/>
      <c r="JOV71" s="140"/>
      <c r="JOW71" s="140"/>
      <c r="JOX71" s="140"/>
      <c r="JOY71" s="140"/>
      <c r="JOZ71" s="140"/>
      <c r="JPA71" s="140"/>
      <c r="JPB71" s="140"/>
      <c r="JPC71" s="140"/>
      <c r="JPD71" s="140"/>
      <c r="JPE71" s="140"/>
      <c r="JPF71" s="140"/>
      <c r="JPG71" s="140"/>
      <c r="JPH71" s="140"/>
      <c r="JPI71" s="140"/>
      <c r="JPJ71" s="140"/>
      <c r="JPK71" s="140"/>
      <c r="JPL71" s="140"/>
      <c r="JPM71" s="140"/>
      <c r="JPN71" s="140"/>
      <c r="JPO71" s="140"/>
      <c r="JPP71" s="140"/>
      <c r="JPQ71" s="140"/>
      <c r="JPR71" s="140"/>
      <c r="JPS71" s="140"/>
      <c r="JPT71" s="140"/>
      <c r="JPU71" s="140"/>
      <c r="JPV71" s="140"/>
      <c r="JPW71" s="140"/>
      <c r="JPX71" s="140"/>
      <c r="JPY71" s="140"/>
      <c r="JPZ71" s="140"/>
      <c r="JQA71" s="140"/>
      <c r="JQB71" s="140"/>
      <c r="JQC71" s="140"/>
      <c r="JQD71" s="140"/>
      <c r="JQE71" s="140"/>
      <c r="JQF71" s="140"/>
      <c r="JQG71" s="140"/>
      <c r="JQH71" s="140"/>
      <c r="JQI71" s="140"/>
      <c r="JQJ71" s="140"/>
      <c r="JQK71" s="140"/>
      <c r="JQL71" s="140"/>
      <c r="JQM71" s="140"/>
      <c r="JQN71" s="140"/>
      <c r="JQO71" s="140"/>
      <c r="JQP71" s="140"/>
      <c r="JQQ71" s="140"/>
      <c r="JQR71" s="140"/>
      <c r="JQS71" s="140"/>
      <c r="JQT71" s="140"/>
      <c r="JQU71" s="140"/>
      <c r="JQV71" s="140"/>
      <c r="JQW71" s="140"/>
      <c r="JQX71" s="140"/>
      <c r="JQY71" s="140"/>
      <c r="JQZ71" s="140"/>
      <c r="JRA71" s="140"/>
      <c r="JRB71" s="140"/>
      <c r="JRC71" s="140"/>
      <c r="JRD71" s="140"/>
      <c r="JRE71" s="140"/>
      <c r="JRF71" s="140"/>
      <c r="JRG71" s="140"/>
      <c r="JRH71" s="140"/>
      <c r="JRI71" s="140"/>
      <c r="JRJ71" s="140"/>
      <c r="JRK71" s="140"/>
      <c r="JRL71" s="140"/>
      <c r="JRM71" s="140"/>
      <c r="JRN71" s="140"/>
      <c r="JRO71" s="140"/>
      <c r="JRP71" s="140"/>
      <c r="JRQ71" s="140"/>
      <c r="JRR71" s="140"/>
      <c r="JRS71" s="140"/>
      <c r="JRT71" s="140"/>
      <c r="JRU71" s="140"/>
      <c r="JRV71" s="140"/>
      <c r="JRW71" s="140"/>
      <c r="JRX71" s="140"/>
      <c r="JRY71" s="140"/>
      <c r="JRZ71" s="140"/>
      <c r="JSA71" s="140"/>
      <c r="JSB71" s="140"/>
      <c r="JSC71" s="140"/>
      <c r="JSD71" s="140"/>
      <c r="JSE71" s="140"/>
      <c r="JSF71" s="140"/>
      <c r="JSG71" s="140"/>
      <c r="JSH71" s="140"/>
      <c r="JSI71" s="140"/>
      <c r="JSJ71" s="140"/>
      <c r="JSK71" s="140"/>
      <c r="JSL71" s="140"/>
      <c r="JSM71" s="140"/>
      <c r="JSN71" s="140"/>
      <c r="JSO71" s="140"/>
      <c r="JSP71" s="140"/>
      <c r="JSQ71" s="140"/>
      <c r="JSR71" s="140"/>
      <c r="JSS71" s="140"/>
      <c r="JST71" s="140"/>
      <c r="JSU71" s="140"/>
      <c r="JSV71" s="140"/>
      <c r="JSW71" s="140"/>
      <c r="JSX71" s="140"/>
      <c r="JSY71" s="140"/>
      <c r="JSZ71" s="140"/>
      <c r="JTA71" s="140"/>
      <c r="JTB71" s="140"/>
      <c r="JTC71" s="140"/>
      <c r="JTD71" s="140"/>
      <c r="JTE71" s="140"/>
      <c r="JTF71" s="140"/>
      <c r="JTG71" s="140"/>
      <c r="JTH71" s="140"/>
      <c r="JTI71" s="140"/>
      <c r="JTJ71" s="140"/>
      <c r="JTK71" s="140"/>
      <c r="JTL71" s="140"/>
      <c r="JTM71" s="140"/>
      <c r="JTN71" s="140"/>
      <c r="JTO71" s="140"/>
      <c r="JTP71" s="140"/>
      <c r="JTQ71" s="140"/>
      <c r="JTR71" s="140"/>
      <c r="JTS71" s="140"/>
      <c r="JTT71" s="140"/>
      <c r="JTU71" s="140"/>
      <c r="JTV71" s="140"/>
      <c r="JTW71" s="140"/>
      <c r="JTX71" s="140"/>
      <c r="JTY71" s="140"/>
      <c r="JTZ71" s="140"/>
      <c r="JUA71" s="140"/>
      <c r="JUB71" s="140"/>
      <c r="JUC71" s="140"/>
      <c r="JUD71" s="140"/>
      <c r="JUE71" s="140"/>
      <c r="JUF71" s="140"/>
      <c r="JUG71" s="140"/>
      <c r="JUH71" s="140"/>
      <c r="JUI71" s="140"/>
      <c r="JUJ71" s="140"/>
      <c r="JUK71" s="140"/>
      <c r="JUL71" s="140"/>
      <c r="JUM71" s="140"/>
      <c r="JUN71" s="140"/>
      <c r="JUO71" s="140"/>
      <c r="JUP71" s="140"/>
      <c r="JUQ71" s="140"/>
      <c r="JUR71" s="140"/>
      <c r="JUS71" s="140"/>
      <c r="JUT71" s="140"/>
      <c r="JUU71" s="140"/>
      <c r="JUV71" s="140"/>
      <c r="JUW71" s="140"/>
      <c r="JUX71" s="140"/>
      <c r="JUY71" s="140"/>
      <c r="JUZ71" s="140"/>
      <c r="JVA71" s="140"/>
      <c r="JVB71" s="140"/>
      <c r="JVC71" s="140"/>
      <c r="JVD71" s="140"/>
      <c r="JVE71" s="140"/>
      <c r="JVF71" s="140"/>
      <c r="JVG71" s="140"/>
      <c r="JVH71" s="140"/>
      <c r="JVI71" s="140"/>
      <c r="JVJ71" s="140"/>
      <c r="JVK71" s="140"/>
      <c r="JVL71" s="140"/>
      <c r="JVM71" s="140"/>
      <c r="JVN71" s="140"/>
      <c r="JVO71" s="140"/>
      <c r="JVP71" s="140"/>
      <c r="JVQ71" s="140"/>
      <c r="JVR71" s="140"/>
      <c r="JVS71" s="140"/>
      <c r="JVT71" s="140"/>
      <c r="JVU71" s="140"/>
      <c r="JVV71" s="140"/>
      <c r="JVW71" s="140"/>
      <c r="JVX71" s="140"/>
      <c r="JVY71" s="140"/>
      <c r="JVZ71" s="140"/>
      <c r="JWA71" s="140"/>
      <c r="JWB71" s="140"/>
      <c r="JWC71" s="140"/>
      <c r="JWD71" s="140"/>
      <c r="JWE71" s="140"/>
      <c r="JWF71" s="140"/>
      <c r="JWG71" s="140"/>
      <c r="JWH71" s="140"/>
      <c r="JWI71" s="140"/>
      <c r="JWJ71" s="140"/>
      <c r="JWK71" s="140"/>
      <c r="JWL71" s="140"/>
      <c r="JWM71" s="140"/>
      <c r="JWN71" s="140"/>
      <c r="JWO71" s="140"/>
      <c r="JWP71" s="140"/>
      <c r="JWQ71" s="140"/>
      <c r="JWR71" s="140"/>
      <c r="JWS71" s="140"/>
      <c r="JWT71" s="140"/>
      <c r="JWU71" s="140"/>
      <c r="JWV71" s="140"/>
      <c r="JWW71" s="140"/>
      <c r="JWX71" s="140"/>
      <c r="JWY71" s="140"/>
      <c r="JWZ71" s="140"/>
      <c r="JXA71" s="140"/>
      <c r="JXB71" s="140"/>
      <c r="JXC71" s="140"/>
      <c r="JXD71" s="140"/>
      <c r="JXE71" s="140"/>
      <c r="JXF71" s="140"/>
      <c r="JXG71" s="140"/>
      <c r="JXH71" s="140"/>
      <c r="JXI71" s="140"/>
      <c r="JXJ71" s="140"/>
      <c r="JXK71" s="140"/>
      <c r="JXL71" s="140"/>
      <c r="JXM71" s="140"/>
      <c r="JXN71" s="140"/>
      <c r="JXO71" s="140"/>
      <c r="JXP71" s="140"/>
      <c r="JXQ71" s="140"/>
      <c r="JXR71" s="140"/>
      <c r="JXS71" s="140"/>
      <c r="JXT71" s="140"/>
      <c r="JXU71" s="140"/>
      <c r="JXV71" s="140"/>
      <c r="JXW71" s="140"/>
      <c r="JXX71" s="140"/>
      <c r="JXY71" s="140"/>
      <c r="JXZ71" s="140"/>
      <c r="JYA71" s="140"/>
      <c r="JYB71" s="140"/>
      <c r="JYC71" s="140"/>
      <c r="JYD71" s="140"/>
      <c r="JYE71" s="140"/>
      <c r="JYF71" s="140"/>
      <c r="JYG71" s="140"/>
      <c r="JYH71" s="140"/>
      <c r="JYI71" s="140"/>
      <c r="JYJ71" s="140"/>
      <c r="JYK71" s="140"/>
      <c r="JYL71" s="140"/>
      <c r="JYM71" s="140"/>
      <c r="JYN71" s="140"/>
      <c r="JYO71" s="140"/>
      <c r="JYP71" s="140"/>
      <c r="JYQ71" s="140"/>
      <c r="JYR71" s="140"/>
      <c r="JYS71" s="140"/>
      <c r="JYT71" s="140"/>
      <c r="JYU71" s="140"/>
      <c r="JYV71" s="140"/>
      <c r="JYW71" s="140"/>
      <c r="JYX71" s="140"/>
      <c r="JYY71" s="140"/>
      <c r="JYZ71" s="140"/>
      <c r="JZA71" s="140"/>
      <c r="JZB71" s="140"/>
      <c r="JZC71" s="140"/>
      <c r="JZD71" s="140"/>
      <c r="JZE71" s="140"/>
      <c r="JZF71" s="140"/>
      <c r="JZG71" s="140"/>
      <c r="JZH71" s="140"/>
      <c r="JZI71" s="140"/>
      <c r="JZJ71" s="140"/>
      <c r="JZK71" s="140"/>
      <c r="JZL71" s="140"/>
      <c r="JZM71" s="140"/>
      <c r="JZN71" s="140"/>
      <c r="JZO71" s="140"/>
      <c r="JZP71" s="140"/>
      <c r="JZQ71" s="140"/>
      <c r="JZR71" s="140"/>
      <c r="JZS71" s="140"/>
      <c r="JZT71" s="140"/>
      <c r="JZU71" s="140"/>
      <c r="JZV71" s="140"/>
      <c r="JZW71" s="140"/>
      <c r="JZX71" s="140"/>
      <c r="JZY71" s="140"/>
      <c r="JZZ71" s="140"/>
      <c r="KAA71" s="140"/>
      <c r="KAB71" s="140"/>
      <c r="KAC71" s="140"/>
      <c r="KAD71" s="140"/>
      <c r="KAE71" s="140"/>
      <c r="KAF71" s="140"/>
      <c r="KAG71" s="140"/>
      <c r="KAH71" s="140"/>
      <c r="KAI71" s="140"/>
      <c r="KAJ71" s="140"/>
      <c r="KAK71" s="140"/>
      <c r="KAL71" s="140"/>
      <c r="KAM71" s="140"/>
      <c r="KAN71" s="140"/>
      <c r="KAO71" s="140"/>
      <c r="KAP71" s="140"/>
      <c r="KAQ71" s="140"/>
      <c r="KAR71" s="140"/>
      <c r="KAS71" s="140"/>
      <c r="KAT71" s="140"/>
      <c r="KAU71" s="140"/>
      <c r="KAV71" s="140"/>
      <c r="KAW71" s="140"/>
      <c r="KAX71" s="140"/>
      <c r="KAY71" s="140"/>
      <c r="KAZ71" s="140"/>
      <c r="KBA71" s="140"/>
      <c r="KBB71" s="140"/>
      <c r="KBC71" s="140"/>
      <c r="KBD71" s="140"/>
      <c r="KBE71" s="140"/>
      <c r="KBF71" s="140"/>
      <c r="KBG71" s="140"/>
      <c r="KBH71" s="140"/>
      <c r="KBI71" s="140"/>
      <c r="KBJ71" s="140"/>
      <c r="KBK71" s="140"/>
      <c r="KBL71" s="140"/>
      <c r="KBM71" s="140"/>
      <c r="KBN71" s="140"/>
      <c r="KBO71" s="140"/>
      <c r="KBP71" s="140"/>
      <c r="KBQ71" s="140"/>
      <c r="KBR71" s="140"/>
      <c r="KBS71" s="140"/>
      <c r="KBT71" s="140"/>
      <c r="KBU71" s="140"/>
      <c r="KBV71" s="140"/>
      <c r="KBW71" s="140"/>
      <c r="KBX71" s="140"/>
      <c r="KBY71" s="140"/>
      <c r="KBZ71" s="140"/>
      <c r="KCA71" s="140"/>
      <c r="KCB71" s="140"/>
      <c r="KCC71" s="140"/>
      <c r="KCD71" s="140"/>
      <c r="KCE71" s="140"/>
      <c r="KCF71" s="140"/>
      <c r="KCG71" s="140"/>
      <c r="KCH71" s="140"/>
      <c r="KCI71" s="140"/>
      <c r="KCJ71" s="140"/>
      <c r="KCK71" s="140"/>
      <c r="KCL71" s="140"/>
      <c r="KCM71" s="140"/>
      <c r="KCN71" s="140"/>
      <c r="KCO71" s="140"/>
      <c r="KCP71" s="140"/>
      <c r="KCQ71" s="140"/>
      <c r="KCR71" s="140"/>
      <c r="KCS71" s="140"/>
      <c r="KCT71" s="140"/>
      <c r="KCU71" s="140"/>
      <c r="KCV71" s="140"/>
      <c r="KCW71" s="140"/>
      <c r="KCX71" s="140"/>
      <c r="KCY71" s="140"/>
      <c r="KCZ71" s="140"/>
      <c r="KDA71" s="140"/>
      <c r="KDB71" s="140"/>
      <c r="KDC71" s="140"/>
      <c r="KDD71" s="140"/>
      <c r="KDE71" s="140"/>
      <c r="KDF71" s="140"/>
      <c r="KDG71" s="140"/>
      <c r="KDH71" s="140"/>
      <c r="KDI71" s="140"/>
      <c r="KDJ71" s="140"/>
      <c r="KDK71" s="140"/>
      <c r="KDL71" s="140"/>
      <c r="KDM71" s="140"/>
      <c r="KDN71" s="140"/>
      <c r="KDO71" s="140"/>
      <c r="KDP71" s="140"/>
      <c r="KDQ71" s="140"/>
      <c r="KDR71" s="140"/>
      <c r="KDS71" s="140"/>
      <c r="KDT71" s="140"/>
      <c r="KDU71" s="140"/>
      <c r="KDV71" s="140"/>
      <c r="KDW71" s="140"/>
      <c r="KDX71" s="140"/>
      <c r="KDY71" s="140"/>
      <c r="KDZ71" s="140"/>
      <c r="KEA71" s="140"/>
      <c r="KEB71" s="140"/>
      <c r="KEC71" s="140"/>
      <c r="KED71" s="140"/>
      <c r="KEE71" s="140"/>
      <c r="KEF71" s="140"/>
      <c r="KEG71" s="140"/>
      <c r="KEH71" s="140"/>
      <c r="KEI71" s="140"/>
      <c r="KEJ71" s="140"/>
      <c r="KEK71" s="140"/>
      <c r="KEL71" s="140"/>
      <c r="KEM71" s="140"/>
      <c r="KEN71" s="140"/>
      <c r="KEO71" s="140"/>
      <c r="KEP71" s="140"/>
      <c r="KEQ71" s="140"/>
      <c r="KER71" s="140"/>
      <c r="KES71" s="140"/>
      <c r="KET71" s="140"/>
      <c r="KEU71" s="140"/>
      <c r="KEV71" s="140"/>
      <c r="KEW71" s="140"/>
      <c r="KEX71" s="140"/>
      <c r="KEY71" s="140"/>
      <c r="KEZ71" s="140"/>
      <c r="KFA71" s="140"/>
      <c r="KFB71" s="140"/>
      <c r="KFC71" s="140"/>
      <c r="KFD71" s="140"/>
      <c r="KFE71" s="140"/>
      <c r="KFF71" s="140"/>
      <c r="KFG71" s="140"/>
      <c r="KFH71" s="140"/>
      <c r="KFI71" s="140"/>
      <c r="KFJ71" s="140"/>
      <c r="KFK71" s="140"/>
      <c r="KFL71" s="140"/>
      <c r="KFM71" s="140"/>
      <c r="KFN71" s="140"/>
      <c r="KFO71" s="140"/>
      <c r="KFP71" s="140"/>
      <c r="KFQ71" s="140"/>
      <c r="KFR71" s="140"/>
      <c r="KFS71" s="140"/>
      <c r="KFT71" s="140"/>
      <c r="KFU71" s="140"/>
      <c r="KFV71" s="140"/>
      <c r="KFW71" s="140"/>
      <c r="KFX71" s="140"/>
      <c r="KFY71" s="140"/>
      <c r="KFZ71" s="140"/>
      <c r="KGA71" s="140"/>
      <c r="KGB71" s="140"/>
      <c r="KGC71" s="140"/>
      <c r="KGD71" s="140"/>
      <c r="KGE71" s="140"/>
      <c r="KGF71" s="140"/>
      <c r="KGG71" s="140"/>
      <c r="KGH71" s="140"/>
      <c r="KGI71" s="140"/>
      <c r="KGJ71" s="140"/>
      <c r="KGK71" s="140"/>
      <c r="KGL71" s="140"/>
      <c r="KGM71" s="140"/>
      <c r="KGN71" s="140"/>
      <c r="KGO71" s="140"/>
      <c r="KGP71" s="140"/>
      <c r="KGQ71" s="140"/>
      <c r="KGR71" s="140"/>
      <c r="KGS71" s="140"/>
      <c r="KGT71" s="140"/>
      <c r="KGU71" s="140"/>
      <c r="KGV71" s="140"/>
      <c r="KGW71" s="140"/>
      <c r="KGX71" s="140"/>
      <c r="KGY71" s="140"/>
      <c r="KGZ71" s="140"/>
      <c r="KHA71" s="140"/>
      <c r="KHB71" s="140"/>
      <c r="KHC71" s="140"/>
      <c r="KHD71" s="140"/>
      <c r="KHE71" s="140"/>
      <c r="KHF71" s="140"/>
      <c r="KHG71" s="140"/>
      <c r="KHH71" s="140"/>
      <c r="KHI71" s="140"/>
      <c r="KHJ71" s="140"/>
      <c r="KHK71" s="140"/>
      <c r="KHL71" s="140"/>
      <c r="KHM71" s="140"/>
      <c r="KHN71" s="140"/>
      <c r="KHO71" s="140"/>
      <c r="KHP71" s="140"/>
      <c r="KHQ71" s="140"/>
      <c r="KHR71" s="140"/>
      <c r="KHS71" s="140"/>
      <c r="KHT71" s="140"/>
      <c r="KHU71" s="140"/>
      <c r="KHV71" s="140"/>
      <c r="KHW71" s="140"/>
      <c r="KHX71" s="140"/>
      <c r="KHY71" s="140"/>
      <c r="KHZ71" s="140"/>
      <c r="KIA71" s="140"/>
      <c r="KIB71" s="140"/>
      <c r="KIC71" s="140"/>
      <c r="KID71" s="140"/>
      <c r="KIE71" s="140"/>
      <c r="KIF71" s="140"/>
      <c r="KIG71" s="140"/>
      <c r="KIH71" s="140"/>
      <c r="KII71" s="140"/>
      <c r="KIJ71" s="140"/>
      <c r="KIK71" s="140"/>
      <c r="KIL71" s="140"/>
      <c r="KIM71" s="140"/>
      <c r="KIN71" s="140"/>
      <c r="KIO71" s="140"/>
      <c r="KIP71" s="140"/>
      <c r="KIQ71" s="140"/>
      <c r="KIR71" s="140"/>
      <c r="KIS71" s="140"/>
      <c r="KIT71" s="140"/>
      <c r="KIU71" s="140"/>
      <c r="KIV71" s="140"/>
      <c r="KIW71" s="140"/>
      <c r="KIX71" s="140"/>
      <c r="KIY71" s="140"/>
      <c r="KIZ71" s="140"/>
      <c r="KJA71" s="140"/>
      <c r="KJB71" s="140"/>
      <c r="KJC71" s="140"/>
      <c r="KJD71" s="140"/>
      <c r="KJE71" s="140"/>
      <c r="KJF71" s="140"/>
      <c r="KJG71" s="140"/>
      <c r="KJH71" s="140"/>
      <c r="KJI71" s="140"/>
      <c r="KJJ71" s="140"/>
      <c r="KJK71" s="140"/>
      <c r="KJL71" s="140"/>
      <c r="KJM71" s="140"/>
      <c r="KJN71" s="140"/>
      <c r="KJO71" s="140"/>
      <c r="KJP71" s="140"/>
      <c r="KJQ71" s="140"/>
      <c r="KJR71" s="140"/>
      <c r="KJS71" s="140"/>
      <c r="KJT71" s="140"/>
      <c r="KJU71" s="140"/>
      <c r="KJV71" s="140"/>
      <c r="KJW71" s="140"/>
      <c r="KJX71" s="140"/>
      <c r="KJY71" s="140"/>
      <c r="KJZ71" s="140"/>
      <c r="KKA71" s="140"/>
      <c r="KKB71" s="140"/>
      <c r="KKC71" s="140"/>
      <c r="KKD71" s="140"/>
      <c r="KKE71" s="140"/>
      <c r="KKF71" s="140"/>
      <c r="KKG71" s="140"/>
      <c r="KKH71" s="140"/>
      <c r="KKI71" s="140"/>
      <c r="KKJ71" s="140"/>
      <c r="KKK71" s="140"/>
      <c r="KKL71" s="140"/>
      <c r="KKM71" s="140"/>
      <c r="KKN71" s="140"/>
      <c r="KKO71" s="140"/>
      <c r="KKP71" s="140"/>
      <c r="KKQ71" s="140"/>
      <c r="KKR71" s="140"/>
      <c r="KKS71" s="140"/>
      <c r="KKT71" s="140"/>
      <c r="KKU71" s="140"/>
      <c r="KKV71" s="140"/>
      <c r="KKW71" s="140"/>
      <c r="KKX71" s="140"/>
      <c r="KKY71" s="140"/>
      <c r="KKZ71" s="140"/>
      <c r="KLA71" s="140"/>
      <c r="KLB71" s="140"/>
      <c r="KLC71" s="140"/>
      <c r="KLD71" s="140"/>
      <c r="KLE71" s="140"/>
      <c r="KLF71" s="140"/>
      <c r="KLG71" s="140"/>
      <c r="KLH71" s="140"/>
      <c r="KLI71" s="140"/>
      <c r="KLJ71" s="140"/>
      <c r="KLK71" s="140"/>
      <c r="KLL71" s="140"/>
      <c r="KLM71" s="140"/>
      <c r="KLN71" s="140"/>
      <c r="KLO71" s="140"/>
      <c r="KLP71" s="140"/>
      <c r="KLQ71" s="140"/>
      <c r="KLR71" s="140"/>
      <c r="KLS71" s="140"/>
      <c r="KLT71" s="140"/>
      <c r="KLU71" s="140"/>
      <c r="KLV71" s="140"/>
      <c r="KLW71" s="140"/>
      <c r="KLX71" s="140"/>
      <c r="KLY71" s="140"/>
      <c r="KLZ71" s="140"/>
      <c r="KMA71" s="140"/>
      <c r="KMB71" s="140"/>
      <c r="KMC71" s="140"/>
      <c r="KMD71" s="140"/>
      <c r="KME71" s="140"/>
      <c r="KMF71" s="140"/>
      <c r="KMG71" s="140"/>
      <c r="KMH71" s="140"/>
      <c r="KMI71" s="140"/>
      <c r="KMJ71" s="140"/>
      <c r="KMK71" s="140"/>
      <c r="KML71" s="140"/>
      <c r="KMM71" s="140"/>
      <c r="KMN71" s="140"/>
      <c r="KMO71" s="140"/>
      <c r="KMP71" s="140"/>
      <c r="KMQ71" s="140"/>
      <c r="KMR71" s="140"/>
      <c r="KMS71" s="140"/>
      <c r="KMT71" s="140"/>
      <c r="KMU71" s="140"/>
      <c r="KMV71" s="140"/>
      <c r="KMW71" s="140"/>
      <c r="KMX71" s="140"/>
      <c r="KMY71" s="140"/>
      <c r="KMZ71" s="140"/>
      <c r="KNA71" s="140"/>
      <c r="KNB71" s="140"/>
      <c r="KNC71" s="140"/>
      <c r="KND71" s="140"/>
      <c r="KNE71" s="140"/>
      <c r="KNF71" s="140"/>
      <c r="KNG71" s="140"/>
      <c r="KNH71" s="140"/>
      <c r="KNI71" s="140"/>
      <c r="KNJ71" s="140"/>
      <c r="KNK71" s="140"/>
      <c r="KNL71" s="140"/>
      <c r="KNM71" s="140"/>
      <c r="KNN71" s="140"/>
      <c r="KNO71" s="140"/>
      <c r="KNP71" s="140"/>
      <c r="KNQ71" s="140"/>
      <c r="KNR71" s="140"/>
      <c r="KNS71" s="140"/>
      <c r="KNT71" s="140"/>
      <c r="KNU71" s="140"/>
      <c r="KNV71" s="140"/>
      <c r="KNW71" s="140"/>
      <c r="KNX71" s="140"/>
      <c r="KNY71" s="140"/>
      <c r="KNZ71" s="140"/>
      <c r="KOA71" s="140"/>
      <c r="KOB71" s="140"/>
      <c r="KOC71" s="140"/>
      <c r="KOD71" s="140"/>
      <c r="KOE71" s="140"/>
      <c r="KOF71" s="140"/>
      <c r="KOG71" s="140"/>
      <c r="KOH71" s="140"/>
      <c r="KOI71" s="140"/>
      <c r="KOJ71" s="140"/>
      <c r="KOK71" s="140"/>
      <c r="KOL71" s="140"/>
      <c r="KOM71" s="140"/>
      <c r="KON71" s="140"/>
      <c r="KOO71" s="140"/>
      <c r="KOP71" s="140"/>
      <c r="KOQ71" s="140"/>
      <c r="KOR71" s="140"/>
      <c r="KOS71" s="140"/>
      <c r="KOT71" s="140"/>
      <c r="KOU71" s="140"/>
      <c r="KOV71" s="140"/>
      <c r="KOW71" s="140"/>
      <c r="KOX71" s="140"/>
      <c r="KOY71" s="140"/>
      <c r="KOZ71" s="140"/>
      <c r="KPA71" s="140"/>
      <c r="KPB71" s="140"/>
      <c r="KPC71" s="140"/>
      <c r="KPD71" s="140"/>
      <c r="KPE71" s="140"/>
      <c r="KPF71" s="140"/>
      <c r="KPG71" s="140"/>
      <c r="KPH71" s="140"/>
      <c r="KPI71" s="140"/>
      <c r="KPJ71" s="140"/>
      <c r="KPK71" s="140"/>
      <c r="KPL71" s="140"/>
      <c r="KPM71" s="140"/>
      <c r="KPN71" s="140"/>
      <c r="KPO71" s="140"/>
      <c r="KPP71" s="140"/>
      <c r="KPQ71" s="140"/>
      <c r="KPR71" s="140"/>
      <c r="KPS71" s="140"/>
      <c r="KPT71" s="140"/>
      <c r="KPU71" s="140"/>
      <c r="KPV71" s="140"/>
      <c r="KPW71" s="140"/>
      <c r="KPX71" s="140"/>
      <c r="KPY71" s="140"/>
      <c r="KPZ71" s="140"/>
      <c r="KQA71" s="140"/>
      <c r="KQB71" s="140"/>
      <c r="KQC71" s="140"/>
      <c r="KQD71" s="140"/>
      <c r="KQE71" s="140"/>
      <c r="KQF71" s="140"/>
      <c r="KQG71" s="140"/>
      <c r="KQH71" s="140"/>
      <c r="KQI71" s="140"/>
      <c r="KQJ71" s="140"/>
      <c r="KQK71" s="140"/>
      <c r="KQL71" s="140"/>
      <c r="KQM71" s="140"/>
      <c r="KQN71" s="140"/>
      <c r="KQO71" s="140"/>
      <c r="KQP71" s="140"/>
      <c r="KQQ71" s="140"/>
      <c r="KQR71" s="140"/>
      <c r="KQS71" s="140"/>
      <c r="KQT71" s="140"/>
      <c r="KQU71" s="140"/>
      <c r="KQV71" s="140"/>
      <c r="KQW71" s="140"/>
      <c r="KQX71" s="140"/>
      <c r="KQY71" s="140"/>
      <c r="KQZ71" s="140"/>
      <c r="KRA71" s="140"/>
      <c r="KRB71" s="140"/>
      <c r="KRC71" s="140"/>
      <c r="KRD71" s="140"/>
      <c r="KRE71" s="140"/>
      <c r="KRF71" s="140"/>
      <c r="KRG71" s="140"/>
      <c r="KRH71" s="140"/>
      <c r="KRI71" s="140"/>
      <c r="KRJ71" s="140"/>
      <c r="KRK71" s="140"/>
      <c r="KRL71" s="140"/>
      <c r="KRM71" s="140"/>
      <c r="KRN71" s="140"/>
      <c r="KRO71" s="140"/>
      <c r="KRP71" s="140"/>
      <c r="KRQ71" s="140"/>
      <c r="KRR71" s="140"/>
      <c r="KRS71" s="140"/>
      <c r="KRT71" s="140"/>
      <c r="KRU71" s="140"/>
      <c r="KRV71" s="140"/>
      <c r="KRW71" s="140"/>
      <c r="KRX71" s="140"/>
      <c r="KRY71" s="140"/>
      <c r="KRZ71" s="140"/>
      <c r="KSA71" s="140"/>
      <c r="KSB71" s="140"/>
      <c r="KSC71" s="140"/>
      <c r="KSD71" s="140"/>
      <c r="KSE71" s="140"/>
      <c r="KSF71" s="140"/>
      <c r="KSG71" s="140"/>
      <c r="KSH71" s="140"/>
      <c r="KSI71" s="140"/>
      <c r="KSJ71" s="140"/>
      <c r="KSK71" s="140"/>
      <c r="KSL71" s="140"/>
      <c r="KSM71" s="140"/>
      <c r="KSN71" s="140"/>
      <c r="KSO71" s="140"/>
      <c r="KSP71" s="140"/>
      <c r="KSQ71" s="140"/>
      <c r="KSR71" s="140"/>
      <c r="KSS71" s="140"/>
      <c r="KST71" s="140"/>
      <c r="KSU71" s="140"/>
      <c r="KSV71" s="140"/>
      <c r="KSW71" s="140"/>
      <c r="KSX71" s="140"/>
      <c r="KSY71" s="140"/>
      <c r="KSZ71" s="140"/>
      <c r="KTA71" s="140"/>
      <c r="KTB71" s="140"/>
      <c r="KTC71" s="140"/>
      <c r="KTD71" s="140"/>
      <c r="KTE71" s="140"/>
      <c r="KTF71" s="140"/>
      <c r="KTG71" s="140"/>
      <c r="KTH71" s="140"/>
      <c r="KTI71" s="140"/>
      <c r="KTJ71" s="140"/>
      <c r="KTK71" s="140"/>
      <c r="KTL71" s="140"/>
      <c r="KTM71" s="140"/>
      <c r="KTN71" s="140"/>
      <c r="KTO71" s="140"/>
      <c r="KTP71" s="140"/>
      <c r="KTQ71" s="140"/>
      <c r="KTR71" s="140"/>
      <c r="KTS71" s="140"/>
      <c r="KTT71" s="140"/>
      <c r="KTU71" s="140"/>
      <c r="KTV71" s="140"/>
      <c r="KTW71" s="140"/>
      <c r="KTX71" s="140"/>
      <c r="KTY71" s="140"/>
      <c r="KTZ71" s="140"/>
      <c r="KUA71" s="140"/>
      <c r="KUB71" s="140"/>
      <c r="KUC71" s="140"/>
      <c r="KUD71" s="140"/>
      <c r="KUE71" s="140"/>
      <c r="KUF71" s="140"/>
      <c r="KUG71" s="140"/>
      <c r="KUH71" s="140"/>
      <c r="KUI71" s="140"/>
      <c r="KUJ71" s="140"/>
      <c r="KUK71" s="140"/>
      <c r="KUL71" s="140"/>
      <c r="KUM71" s="140"/>
      <c r="KUN71" s="140"/>
      <c r="KUO71" s="140"/>
      <c r="KUP71" s="140"/>
      <c r="KUQ71" s="140"/>
      <c r="KUR71" s="140"/>
      <c r="KUS71" s="140"/>
      <c r="KUT71" s="140"/>
      <c r="KUU71" s="140"/>
      <c r="KUV71" s="140"/>
      <c r="KUW71" s="140"/>
      <c r="KUX71" s="140"/>
      <c r="KUY71" s="140"/>
      <c r="KUZ71" s="140"/>
      <c r="KVA71" s="140"/>
      <c r="KVB71" s="140"/>
      <c r="KVC71" s="140"/>
      <c r="KVD71" s="140"/>
      <c r="KVE71" s="140"/>
      <c r="KVF71" s="140"/>
      <c r="KVG71" s="140"/>
      <c r="KVH71" s="140"/>
      <c r="KVI71" s="140"/>
      <c r="KVJ71" s="140"/>
      <c r="KVK71" s="140"/>
      <c r="KVL71" s="140"/>
      <c r="KVM71" s="140"/>
      <c r="KVN71" s="140"/>
      <c r="KVO71" s="140"/>
      <c r="KVP71" s="140"/>
      <c r="KVQ71" s="140"/>
      <c r="KVR71" s="140"/>
      <c r="KVS71" s="140"/>
      <c r="KVT71" s="140"/>
      <c r="KVU71" s="140"/>
      <c r="KVV71" s="140"/>
      <c r="KVW71" s="140"/>
      <c r="KVX71" s="140"/>
      <c r="KVY71" s="140"/>
      <c r="KVZ71" s="140"/>
      <c r="KWA71" s="140"/>
      <c r="KWB71" s="140"/>
      <c r="KWC71" s="140"/>
      <c r="KWD71" s="140"/>
      <c r="KWE71" s="140"/>
      <c r="KWF71" s="140"/>
      <c r="KWG71" s="140"/>
      <c r="KWH71" s="140"/>
      <c r="KWI71" s="140"/>
      <c r="KWJ71" s="140"/>
      <c r="KWK71" s="140"/>
      <c r="KWL71" s="140"/>
      <c r="KWM71" s="140"/>
      <c r="KWN71" s="140"/>
      <c r="KWO71" s="140"/>
      <c r="KWP71" s="140"/>
      <c r="KWQ71" s="140"/>
      <c r="KWR71" s="140"/>
      <c r="KWS71" s="140"/>
      <c r="KWT71" s="140"/>
      <c r="KWU71" s="140"/>
      <c r="KWV71" s="140"/>
      <c r="KWW71" s="140"/>
      <c r="KWX71" s="140"/>
      <c r="KWY71" s="140"/>
      <c r="KWZ71" s="140"/>
      <c r="KXA71" s="140"/>
      <c r="KXB71" s="140"/>
      <c r="KXC71" s="140"/>
      <c r="KXD71" s="140"/>
      <c r="KXE71" s="140"/>
      <c r="KXF71" s="140"/>
      <c r="KXG71" s="140"/>
      <c r="KXH71" s="140"/>
      <c r="KXI71" s="140"/>
      <c r="KXJ71" s="140"/>
      <c r="KXK71" s="140"/>
      <c r="KXL71" s="140"/>
      <c r="KXM71" s="140"/>
      <c r="KXN71" s="140"/>
      <c r="KXO71" s="140"/>
      <c r="KXP71" s="140"/>
      <c r="KXQ71" s="140"/>
      <c r="KXR71" s="140"/>
      <c r="KXS71" s="140"/>
      <c r="KXT71" s="140"/>
      <c r="KXU71" s="140"/>
      <c r="KXV71" s="140"/>
      <c r="KXW71" s="140"/>
      <c r="KXX71" s="140"/>
      <c r="KXY71" s="140"/>
      <c r="KXZ71" s="140"/>
      <c r="KYA71" s="140"/>
      <c r="KYB71" s="140"/>
      <c r="KYC71" s="140"/>
      <c r="KYD71" s="140"/>
      <c r="KYE71" s="140"/>
      <c r="KYF71" s="140"/>
      <c r="KYG71" s="140"/>
      <c r="KYH71" s="140"/>
      <c r="KYI71" s="140"/>
      <c r="KYJ71" s="140"/>
      <c r="KYK71" s="140"/>
      <c r="KYL71" s="140"/>
      <c r="KYM71" s="140"/>
      <c r="KYN71" s="140"/>
      <c r="KYO71" s="140"/>
      <c r="KYP71" s="140"/>
      <c r="KYQ71" s="140"/>
      <c r="KYR71" s="140"/>
      <c r="KYS71" s="140"/>
      <c r="KYT71" s="140"/>
      <c r="KYU71" s="140"/>
      <c r="KYV71" s="140"/>
      <c r="KYW71" s="140"/>
      <c r="KYX71" s="140"/>
      <c r="KYY71" s="140"/>
      <c r="KYZ71" s="140"/>
      <c r="KZA71" s="140"/>
      <c r="KZB71" s="140"/>
      <c r="KZC71" s="140"/>
      <c r="KZD71" s="140"/>
      <c r="KZE71" s="140"/>
      <c r="KZF71" s="140"/>
      <c r="KZG71" s="140"/>
      <c r="KZH71" s="140"/>
      <c r="KZI71" s="140"/>
      <c r="KZJ71" s="140"/>
      <c r="KZK71" s="140"/>
      <c r="KZL71" s="140"/>
      <c r="KZM71" s="140"/>
      <c r="KZN71" s="140"/>
      <c r="KZO71" s="140"/>
      <c r="KZP71" s="140"/>
      <c r="KZQ71" s="140"/>
      <c r="KZR71" s="140"/>
      <c r="KZS71" s="140"/>
      <c r="KZT71" s="140"/>
      <c r="KZU71" s="140"/>
      <c r="KZV71" s="140"/>
      <c r="KZW71" s="140"/>
      <c r="KZX71" s="140"/>
      <c r="KZY71" s="140"/>
      <c r="KZZ71" s="140"/>
      <c r="LAA71" s="140"/>
      <c r="LAB71" s="140"/>
      <c r="LAC71" s="140"/>
      <c r="LAD71" s="140"/>
      <c r="LAE71" s="140"/>
      <c r="LAF71" s="140"/>
      <c r="LAG71" s="140"/>
      <c r="LAH71" s="140"/>
      <c r="LAI71" s="140"/>
      <c r="LAJ71" s="140"/>
      <c r="LAK71" s="140"/>
      <c r="LAL71" s="140"/>
      <c r="LAM71" s="140"/>
      <c r="LAN71" s="140"/>
      <c r="LAO71" s="140"/>
      <c r="LAP71" s="140"/>
      <c r="LAQ71" s="140"/>
      <c r="LAR71" s="140"/>
      <c r="LAS71" s="140"/>
      <c r="LAT71" s="140"/>
      <c r="LAU71" s="140"/>
      <c r="LAV71" s="140"/>
      <c r="LAW71" s="140"/>
      <c r="LAX71" s="140"/>
      <c r="LAY71" s="140"/>
      <c r="LAZ71" s="140"/>
      <c r="LBA71" s="140"/>
      <c r="LBB71" s="140"/>
      <c r="LBC71" s="140"/>
      <c r="LBD71" s="140"/>
      <c r="LBE71" s="140"/>
      <c r="LBF71" s="140"/>
      <c r="LBG71" s="140"/>
      <c r="LBH71" s="140"/>
      <c r="LBI71" s="140"/>
      <c r="LBJ71" s="140"/>
      <c r="LBK71" s="140"/>
      <c r="LBL71" s="140"/>
      <c r="LBM71" s="140"/>
      <c r="LBN71" s="140"/>
      <c r="LBO71" s="140"/>
      <c r="LBP71" s="140"/>
      <c r="LBQ71" s="140"/>
      <c r="LBR71" s="140"/>
      <c r="LBS71" s="140"/>
      <c r="LBT71" s="140"/>
      <c r="LBU71" s="140"/>
      <c r="LBV71" s="140"/>
      <c r="LBW71" s="140"/>
      <c r="LBX71" s="140"/>
      <c r="LBY71" s="140"/>
      <c r="LBZ71" s="140"/>
      <c r="LCA71" s="140"/>
      <c r="LCB71" s="140"/>
      <c r="LCC71" s="140"/>
      <c r="LCD71" s="140"/>
      <c r="LCE71" s="140"/>
      <c r="LCF71" s="140"/>
      <c r="LCG71" s="140"/>
      <c r="LCH71" s="140"/>
      <c r="LCI71" s="140"/>
      <c r="LCJ71" s="140"/>
      <c r="LCK71" s="140"/>
      <c r="LCL71" s="140"/>
      <c r="LCM71" s="140"/>
      <c r="LCN71" s="140"/>
      <c r="LCO71" s="140"/>
      <c r="LCP71" s="140"/>
      <c r="LCQ71" s="140"/>
      <c r="LCR71" s="140"/>
      <c r="LCS71" s="140"/>
      <c r="LCT71" s="140"/>
      <c r="LCU71" s="140"/>
      <c r="LCV71" s="140"/>
      <c r="LCW71" s="140"/>
      <c r="LCX71" s="140"/>
      <c r="LCY71" s="140"/>
      <c r="LCZ71" s="140"/>
      <c r="LDA71" s="140"/>
      <c r="LDB71" s="140"/>
      <c r="LDC71" s="140"/>
      <c r="LDD71" s="140"/>
      <c r="LDE71" s="140"/>
      <c r="LDF71" s="140"/>
      <c r="LDG71" s="140"/>
      <c r="LDH71" s="140"/>
      <c r="LDI71" s="140"/>
      <c r="LDJ71" s="140"/>
      <c r="LDK71" s="140"/>
      <c r="LDL71" s="140"/>
      <c r="LDM71" s="140"/>
      <c r="LDN71" s="140"/>
      <c r="LDO71" s="140"/>
      <c r="LDP71" s="140"/>
      <c r="LDQ71" s="140"/>
      <c r="LDR71" s="140"/>
      <c r="LDS71" s="140"/>
      <c r="LDT71" s="140"/>
      <c r="LDU71" s="140"/>
      <c r="LDV71" s="140"/>
      <c r="LDW71" s="140"/>
      <c r="LDX71" s="140"/>
      <c r="LDY71" s="140"/>
      <c r="LDZ71" s="140"/>
      <c r="LEA71" s="140"/>
      <c r="LEB71" s="140"/>
      <c r="LEC71" s="140"/>
      <c r="LED71" s="140"/>
      <c r="LEE71" s="140"/>
      <c r="LEF71" s="140"/>
      <c r="LEG71" s="140"/>
      <c r="LEH71" s="140"/>
      <c r="LEI71" s="140"/>
      <c r="LEJ71" s="140"/>
      <c r="LEK71" s="140"/>
      <c r="LEL71" s="140"/>
      <c r="LEM71" s="140"/>
      <c r="LEN71" s="140"/>
      <c r="LEO71" s="140"/>
      <c r="LEP71" s="140"/>
      <c r="LEQ71" s="140"/>
      <c r="LER71" s="140"/>
      <c r="LES71" s="140"/>
      <c r="LET71" s="140"/>
      <c r="LEU71" s="140"/>
      <c r="LEV71" s="140"/>
      <c r="LEW71" s="140"/>
      <c r="LEX71" s="140"/>
      <c r="LEY71" s="140"/>
      <c r="LEZ71" s="140"/>
      <c r="LFA71" s="140"/>
      <c r="LFB71" s="140"/>
      <c r="LFC71" s="140"/>
      <c r="LFD71" s="140"/>
      <c r="LFE71" s="140"/>
      <c r="LFF71" s="140"/>
      <c r="LFG71" s="140"/>
      <c r="LFH71" s="140"/>
      <c r="LFI71" s="140"/>
      <c r="LFJ71" s="140"/>
      <c r="LFK71" s="140"/>
      <c r="LFL71" s="140"/>
      <c r="LFM71" s="140"/>
      <c r="LFN71" s="140"/>
      <c r="LFO71" s="140"/>
      <c r="LFP71" s="140"/>
      <c r="LFQ71" s="140"/>
      <c r="LFR71" s="140"/>
      <c r="LFS71" s="140"/>
      <c r="LFT71" s="140"/>
      <c r="LFU71" s="140"/>
      <c r="LFV71" s="140"/>
      <c r="LFW71" s="140"/>
      <c r="LFX71" s="140"/>
      <c r="LFY71" s="140"/>
      <c r="LFZ71" s="140"/>
      <c r="LGA71" s="140"/>
      <c r="LGB71" s="140"/>
      <c r="LGC71" s="140"/>
      <c r="LGD71" s="140"/>
      <c r="LGE71" s="140"/>
      <c r="LGF71" s="140"/>
      <c r="LGG71" s="140"/>
      <c r="LGH71" s="140"/>
      <c r="LGI71" s="140"/>
      <c r="LGJ71" s="140"/>
      <c r="LGK71" s="140"/>
      <c r="LGL71" s="140"/>
      <c r="LGM71" s="140"/>
      <c r="LGN71" s="140"/>
      <c r="LGO71" s="140"/>
      <c r="LGP71" s="140"/>
      <c r="LGQ71" s="140"/>
      <c r="LGR71" s="140"/>
      <c r="LGS71" s="140"/>
      <c r="LGT71" s="140"/>
      <c r="LGU71" s="140"/>
      <c r="LGV71" s="140"/>
      <c r="LGW71" s="140"/>
      <c r="LGX71" s="140"/>
      <c r="LGY71" s="140"/>
      <c r="LGZ71" s="140"/>
      <c r="LHA71" s="140"/>
      <c r="LHB71" s="140"/>
      <c r="LHC71" s="140"/>
      <c r="LHD71" s="140"/>
      <c r="LHE71" s="140"/>
      <c r="LHF71" s="140"/>
      <c r="LHG71" s="140"/>
      <c r="LHH71" s="140"/>
      <c r="LHI71" s="140"/>
      <c r="LHJ71" s="140"/>
      <c r="LHK71" s="140"/>
      <c r="LHL71" s="140"/>
      <c r="LHM71" s="140"/>
      <c r="LHN71" s="140"/>
      <c r="LHO71" s="140"/>
      <c r="LHP71" s="140"/>
      <c r="LHQ71" s="140"/>
      <c r="LHR71" s="140"/>
      <c r="LHS71" s="140"/>
      <c r="LHT71" s="140"/>
      <c r="LHU71" s="140"/>
      <c r="LHV71" s="140"/>
      <c r="LHW71" s="140"/>
      <c r="LHX71" s="140"/>
      <c r="LHY71" s="140"/>
      <c r="LHZ71" s="140"/>
      <c r="LIA71" s="140"/>
      <c r="LIB71" s="140"/>
      <c r="LIC71" s="140"/>
      <c r="LID71" s="140"/>
      <c r="LIE71" s="140"/>
      <c r="LIF71" s="140"/>
      <c r="LIG71" s="140"/>
      <c r="LIH71" s="140"/>
      <c r="LII71" s="140"/>
      <c r="LIJ71" s="140"/>
      <c r="LIK71" s="140"/>
      <c r="LIL71" s="140"/>
      <c r="LIM71" s="140"/>
      <c r="LIN71" s="140"/>
      <c r="LIO71" s="140"/>
      <c r="LIP71" s="140"/>
      <c r="LIQ71" s="140"/>
      <c r="LIR71" s="140"/>
      <c r="LIS71" s="140"/>
      <c r="LIT71" s="140"/>
      <c r="LIU71" s="140"/>
      <c r="LIV71" s="140"/>
      <c r="LIW71" s="140"/>
      <c r="LIX71" s="140"/>
      <c r="LIY71" s="140"/>
      <c r="LIZ71" s="140"/>
      <c r="LJA71" s="140"/>
      <c r="LJB71" s="140"/>
      <c r="LJC71" s="140"/>
      <c r="LJD71" s="140"/>
      <c r="LJE71" s="140"/>
      <c r="LJF71" s="140"/>
      <c r="LJG71" s="140"/>
      <c r="LJH71" s="140"/>
      <c r="LJI71" s="140"/>
      <c r="LJJ71" s="140"/>
      <c r="LJK71" s="140"/>
      <c r="LJL71" s="140"/>
      <c r="LJM71" s="140"/>
      <c r="LJN71" s="140"/>
      <c r="LJO71" s="140"/>
      <c r="LJP71" s="140"/>
      <c r="LJQ71" s="140"/>
      <c r="LJR71" s="140"/>
      <c r="LJS71" s="140"/>
      <c r="LJT71" s="140"/>
      <c r="LJU71" s="140"/>
      <c r="LJV71" s="140"/>
      <c r="LJW71" s="140"/>
      <c r="LJX71" s="140"/>
      <c r="LJY71" s="140"/>
      <c r="LJZ71" s="140"/>
      <c r="LKA71" s="140"/>
      <c r="LKB71" s="140"/>
      <c r="LKC71" s="140"/>
      <c r="LKD71" s="140"/>
      <c r="LKE71" s="140"/>
      <c r="LKF71" s="140"/>
      <c r="LKG71" s="140"/>
      <c r="LKH71" s="140"/>
      <c r="LKI71" s="140"/>
      <c r="LKJ71" s="140"/>
      <c r="LKK71" s="140"/>
      <c r="LKL71" s="140"/>
      <c r="LKM71" s="140"/>
      <c r="LKN71" s="140"/>
      <c r="LKO71" s="140"/>
      <c r="LKP71" s="140"/>
      <c r="LKQ71" s="140"/>
      <c r="LKR71" s="140"/>
      <c r="LKS71" s="140"/>
      <c r="LKT71" s="140"/>
      <c r="LKU71" s="140"/>
      <c r="LKV71" s="140"/>
      <c r="LKW71" s="140"/>
      <c r="LKX71" s="140"/>
      <c r="LKY71" s="140"/>
      <c r="LKZ71" s="140"/>
      <c r="LLA71" s="140"/>
      <c r="LLB71" s="140"/>
      <c r="LLC71" s="140"/>
      <c r="LLD71" s="140"/>
      <c r="LLE71" s="140"/>
      <c r="LLF71" s="140"/>
      <c r="LLG71" s="140"/>
      <c r="LLH71" s="140"/>
      <c r="LLI71" s="140"/>
      <c r="LLJ71" s="140"/>
      <c r="LLK71" s="140"/>
      <c r="LLL71" s="140"/>
      <c r="LLM71" s="140"/>
      <c r="LLN71" s="140"/>
      <c r="LLO71" s="140"/>
      <c r="LLP71" s="140"/>
      <c r="LLQ71" s="140"/>
      <c r="LLR71" s="140"/>
      <c r="LLS71" s="140"/>
      <c r="LLT71" s="140"/>
      <c r="LLU71" s="140"/>
      <c r="LLV71" s="140"/>
      <c r="LLW71" s="140"/>
      <c r="LLX71" s="140"/>
      <c r="LLY71" s="140"/>
      <c r="LLZ71" s="140"/>
      <c r="LMA71" s="140"/>
      <c r="LMB71" s="140"/>
      <c r="LMC71" s="140"/>
      <c r="LMD71" s="140"/>
      <c r="LME71" s="140"/>
      <c r="LMF71" s="140"/>
      <c r="LMG71" s="140"/>
      <c r="LMH71" s="140"/>
      <c r="LMI71" s="140"/>
      <c r="LMJ71" s="140"/>
      <c r="LMK71" s="140"/>
      <c r="LML71" s="140"/>
      <c r="LMM71" s="140"/>
      <c r="LMN71" s="140"/>
      <c r="LMO71" s="140"/>
      <c r="LMP71" s="140"/>
      <c r="LMQ71" s="140"/>
      <c r="LMR71" s="140"/>
      <c r="LMS71" s="140"/>
      <c r="LMT71" s="140"/>
      <c r="LMU71" s="140"/>
      <c r="LMV71" s="140"/>
      <c r="LMW71" s="140"/>
      <c r="LMX71" s="140"/>
      <c r="LMY71" s="140"/>
      <c r="LMZ71" s="140"/>
      <c r="LNA71" s="140"/>
      <c r="LNB71" s="140"/>
      <c r="LNC71" s="140"/>
      <c r="LND71" s="140"/>
      <c r="LNE71" s="140"/>
      <c r="LNF71" s="140"/>
      <c r="LNG71" s="140"/>
      <c r="LNH71" s="140"/>
      <c r="LNI71" s="140"/>
      <c r="LNJ71" s="140"/>
      <c r="LNK71" s="140"/>
      <c r="LNL71" s="140"/>
      <c r="LNM71" s="140"/>
      <c r="LNN71" s="140"/>
      <c r="LNO71" s="140"/>
      <c r="LNP71" s="140"/>
      <c r="LNQ71" s="140"/>
      <c r="LNR71" s="140"/>
      <c r="LNS71" s="140"/>
      <c r="LNT71" s="140"/>
      <c r="LNU71" s="140"/>
      <c r="LNV71" s="140"/>
      <c r="LNW71" s="140"/>
      <c r="LNX71" s="140"/>
      <c r="LNY71" s="140"/>
      <c r="LNZ71" s="140"/>
      <c r="LOA71" s="140"/>
      <c r="LOB71" s="140"/>
      <c r="LOC71" s="140"/>
      <c r="LOD71" s="140"/>
      <c r="LOE71" s="140"/>
      <c r="LOF71" s="140"/>
      <c r="LOG71" s="140"/>
      <c r="LOH71" s="140"/>
      <c r="LOI71" s="140"/>
      <c r="LOJ71" s="140"/>
      <c r="LOK71" s="140"/>
      <c r="LOL71" s="140"/>
      <c r="LOM71" s="140"/>
      <c r="LON71" s="140"/>
      <c r="LOO71" s="140"/>
      <c r="LOP71" s="140"/>
      <c r="LOQ71" s="140"/>
      <c r="LOR71" s="140"/>
      <c r="LOS71" s="140"/>
      <c r="LOT71" s="140"/>
      <c r="LOU71" s="140"/>
      <c r="LOV71" s="140"/>
      <c r="LOW71" s="140"/>
      <c r="LOX71" s="140"/>
      <c r="LOY71" s="140"/>
      <c r="LOZ71" s="140"/>
      <c r="LPA71" s="140"/>
      <c r="LPB71" s="140"/>
      <c r="LPC71" s="140"/>
      <c r="LPD71" s="140"/>
      <c r="LPE71" s="140"/>
      <c r="LPF71" s="140"/>
      <c r="LPG71" s="140"/>
      <c r="LPH71" s="140"/>
      <c r="LPI71" s="140"/>
      <c r="LPJ71" s="140"/>
      <c r="LPK71" s="140"/>
      <c r="LPL71" s="140"/>
      <c r="LPM71" s="140"/>
      <c r="LPN71" s="140"/>
      <c r="LPO71" s="140"/>
      <c r="LPP71" s="140"/>
      <c r="LPQ71" s="140"/>
      <c r="LPR71" s="140"/>
      <c r="LPS71" s="140"/>
      <c r="LPT71" s="140"/>
      <c r="LPU71" s="140"/>
      <c r="LPV71" s="140"/>
      <c r="LPW71" s="140"/>
      <c r="LPX71" s="140"/>
      <c r="LPY71" s="140"/>
      <c r="LPZ71" s="140"/>
      <c r="LQA71" s="140"/>
      <c r="LQB71" s="140"/>
      <c r="LQC71" s="140"/>
      <c r="LQD71" s="140"/>
      <c r="LQE71" s="140"/>
      <c r="LQF71" s="140"/>
      <c r="LQG71" s="140"/>
      <c r="LQH71" s="140"/>
      <c r="LQI71" s="140"/>
      <c r="LQJ71" s="140"/>
      <c r="LQK71" s="140"/>
      <c r="LQL71" s="140"/>
      <c r="LQM71" s="140"/>
      <c r="LQN71" s="140"/>
      <c r="LQO71" s="140"/>
      <c r="LQP71" s="140"/>
      <c r="LQQ71" s="140"/>
      <c r="LQR71" s="140"/>
      <c r="LQS71" s="140"/>
      <c r="LQT71" s="140"/>
      <c r="LQU71" s="140"/>
      <c r="LQV71" s="140"/>
      <c r="LQW71" s="140"/>
      <c r="LQX71" s="140"/>
      <c r="LQY71" s="140"/>
      <c r="LQZ71" s="140"/>
      <c r="LRA71" s="140"/>
      <c r="LRB71" s="140"/>
      <c r="LRC71" s="140"/>
      <c r="LRD71" s="140"/>
      <c r="LRE71" s="140"/>
      <c r="LRF71" s="140"/>
      <c r="LRG71" s="140"/>
      <c r="LRH71" s="140"/>
      <c r="LRI71" s="140"/>
      <c r="LRJ71" s="140"/>
      <c r="LRK71" s="140"/>
      <c r="LRL71" s="140"/>
      <c r="LRM71" s="140"/>
      <c r="LRN71" s="140"/>
      <c r="LRO71" s="140"/>
      <c r="LRP71" s="140"/>
      <c r="LRQ71" s="140"/>
      <c r="LRR71" s="140"/>
      <c r="LRS71" s="140"/>
      <c r="LRT71" s="140"/>
      <c r="LRU71" s="140"/>
      <c r="LRV71" s="140"/>
      <c r="LRW71" s="140"/>
      <c r="LRX71" s="140"/>
      <c r="LRY71" s="140"/>
      <c r="LRZ71" s="140"/>
      <c r="LSA71" s="140"/>
      <c r="LSB71" s="140"/>
      <c r="LSC71" s="140"/>
      <c r="LSD71" s="140"/>
      <c r="LSE71" s="140"/>
      <c r="LSF71" s="140"/>
      <c r="LSG71" s="140"/>
      <c r="LSH71" s="140"/>
      <c r="LSI71" s="140"/>
      <c r="LSJ71" s="140"/>
      <c r="LSK71" s="140"/>
      <c r="LSL71" s="140"/>
      <c r="LSM71" s="140"/>
      <c r="LSN71" s="140"/>
      <c r="LSO71" s="140"/>
      <c r="LSP71" s="140"/>
      <c r="LSQ71" s="140"/>
      <c r="LSR71" s="140"/>
      <c r="LSS71" s="140"/>
      <c r="LST71" s="140"/>
      <c r="LSU71" s="140"/>
      <c r="LSV71" s="140"/>
      <c r="LSW71" s="140"/>
      <c r="LSX71" s="140"/>
      <c r="LSY71" s="140"/>
      <c r="LSZ71" s="140"/>
      <c r="LTA71" s="140"/>
      <c r="LTB71" s="140"/>
      <c r="LTC71" s="140"/>
      <c r="LTD71" s="140"/>
      <c r="LTE71" s="140"/>
      <c r="LTF71" s="140"/>
      <c r="LTG71" s="140"/>
      <c r="LTH71" s="140"/>
      <c r="LTI71" s="140"/>
      <c r="LTJ71" s="140"/>
      <c r="LTK71" s="140"/>
      <c r="LTL71" s="140"/>
      <c r="LTM71" s="140"/>
      <c r="LTN71" s="140"/>
      <c r="LTO71" s="140"/>
      <c r="LTP71" s="140"/>
      <c r="LTQ71" s="140"/>
      <c r="LTR71" s="140"/>
      <c r="LTS71" s="140"/>
      <c r="LTT71" s="140"/>
      <c r="LTU71" s="140"/>
      <c r="LTV71" s="140"/>
      <c r="LTW71" s="140"/>
      <c r="LTX71" s="140"/>
      <c r="LTY71" s="140"/>
      <c r="LTZ71" s="140"/>
      <c r="LUA71" s="140"/>
      <c r="LUB71" s="140"/>
      <c r="LUC71" s="140"/>
      <c r="LUD71" s="140"/>
      <c r="LUE71" s="140"/>
      <c r="LUF71" s="140"/>
      <c r="LUG71" s="140"/>
      <c r="LUH71" s="140"/>
      <c r="LUI71" s="140"/>
      <c r="LUJ71" s="140"/>
      <c r="LUK71" s="140"/>
      <c r="LUL71" s="140"/>
      <c r="LUM71" s="140"/>
      <c r="LUN71" s="140"/>
      <c r="LUO71" s="140"/>
      <c r="LUP71" s="140"/>
      <c r="LUQ71" s="140"/>
      <c r="LUR71" s="140"/>
      <c r="LUS71" s="140"/>
      <c r="LUT71" s="140"/>
      <c r="LUU71" s="140"/>
      <c r="LUV71" s="140"/>
      <c r="LUW71" s="140"/>
      <c r="LUX71" s="140"/>
      <c r="LUY71" s="140"/>
      <c r="LUZ71" s="140"/>
      <c r="LVA71" s="140"/>
      <c r="LVB71" s="140"/>
      <c r="LVC71" s="140"/>
      <c r="LVD71" s="140"/>
      <c r="LVE71" s="140"/>
      <c r="LVF71" s="140"/>
      <c r="LVG71" s="140"/>
      <c r="LVH71" s="140"/>
      <c r="LVI71" s="140"/>
      <c r="LVJ71" s="140"/>
      <c r="LVK71" s="140"/>
      <c r="LVL71" s="140"/>
      <c r="LVM71" s="140"/>
      <c r="LVN71" s="140"/>
      <c r="LVO71" s="140"/>
      <c r="LVP71" s="140"/>
      <c r="LVQ71" s="140"/>
      <c r="LVR71" s="140"/>
      <c r="LVS71" s="140"/>
      <c r="LVT71" s="140"/>
      <c r="LVU71" s="140"/>
      <c r="LVV71" s="140"/>
      <c r="LVW71" s="140"/>
      <c r="LVX71" s="140"/>
      <c r="LVY71" s="140"/>
      <c r="LVZ71" s="140"/>
      <c r="LWA71" s="140"/>
      <c r="LWB71" s="140"/>
      <c r="LWC71" s="140"/>
      <c r="LWD71" s="140"/>
      <c r="LWE71" s="140"/>
      <c r="LWF71" s="140"/>
      <c r="LWG71" s="140"/>
      <c r="LWH71" s="140"/>
      <c r="LWI71" s="140"/>
      <c r="LWJ71" s="140"/>
      <c r="LWK71" s="140"/>
      <c r="LWL71" s="140"/>
      <c r="LWM71" s="140"/>
      <c r="LWN71" s="140"/>
      <c r="LWO71" s="140"/>
      <c r="LWP71" s="140"/>
      <c r="LWQ71" s="140"/>
      <c r="LWR71" s="140"/>
      <c r="LWS71" s="140"/>
      <c r="LWT71" s="140"/>
      <c r="LWU71" s="140"/>
      <c r="LWV71" s="140"/>
      <c r="LWW71" s="140"/>
      <c r="LWX71" s="140"/>
      <c r="LWY71" s="140"/>
      <c r="LWZ71" s="140"/>
      <c r="LXA71" s="140"/>
      <c r="LXB71" s="140"/>
      <c r="LXC71" s="140"/>
      <c r="LXD71" s="140"/>
      <c r="LXE71" s="140"/>
      <c r="LXF71" s="140"/>
      <c r="LXG71" s="140"/>
      <c r="LXH71" s="140"/>
      <c r="LXI71" s="140"/>
      <c r="LXJ71" s="140"/>
      <c r="LXK71" s="140"/>
      <c r="LXL71" s="140"/>
      <c r="LXM71" s="140"/>
      <c r="LXN71" s="140"/>
      <c r="LXO71" s="140"/>
      <c r="LXP71" s="140"/>
      <c r="LXQ71" s="140"/>
      <c r="LXR71" s="140"/>
      <c r="LXS71" s="140"/>
      <c r="LXT71" s="140"/>
      <c r="LXU71" s="140"/>
      <c r="LXV71" s="140"/>
      <c r="LXW71" s="140"/>
      <c r="LXX71" s="140"/>
      <c r="LXY71" s="140"/>
      <c r="LXZ71" s="140"/>
      <c r="LYA71" s="140"/>
      <c r="LYB71" s="140"/>
      <c r="LYC71" s="140"/>
      <c r="LYD71" s="140"/>
      <c r="LYE71" s="140"/>
      <c r="LYF71" s="140"/>
      <c r="LYG71" s="140"/>
      <c r="LYH71" s="140"/>
      <c r="LYI71" s="140"/>
      <c r="LYJ71" s="140"/>
      <c r="LYK71" s="140"/>
      <c r="LYL71" s="140"/>
      <c r="LYM71" s="140"/>
      <c r="LYN71" s="140"/>
      <c r="LYO71" s="140"/>
      <c r="LYP71" s="140"/>
      <c r="LYQ71" s="140"/>
      <c r="LYR71" s="140"/>
      <c r="LYS71" s="140"/>
      <c r="LYT71" s="140"/>
      <c r="LYU71" s="140"/>
      <c r="LYV71" s="140"/>
      <c r="LYW71" s="140"/>
      <c r="LYX71" s="140"/>
      <c r="LYY71" s="140"/>
      <c r="LYZ71" s="140"/>
      <c r="LZA71" s="140"/>
      <c r="LZB71" s="140"/>
      <c r="LZC71" s="140"/>
      <c r="LZD71" s="140"/>
      <c r="LZE71" s="140"/>
      <c r="LZF71" s="140"/>
      <c r="LZG71" s="140"/>
      <c r="LZH71" s="140"/>
      <c r="LZI71" s="140"/>
      <c r="LZJ71" s="140"/>
      <c r="LZK71" s="140"/>
      <c r="LZL71" s="140"/>
      <c r="LZM71" s="140"/>
      <c r="LZN71" s="140"/>
      <c r="LZO71" s="140"/>
      <c r="LZP71" s="140"/>
      <c r="LZQ71" s="140"/>
      <c r="LZR71" s="140"/>
      <c r="LZS71" s="140"/>
      <c r="LZT71" s="140"/>
      <c r="LZU71" s="140"/>
      <c r="LZV71" s="140"/>
      <c r="LZW71" s="140"/>
      <c r="LZX71" s="140"/>
      <c r="LZY71" s="140"/>
      <c r="LZZ71" s="140"/>
      <c r="MAA71" s="140"/>
      <c r="MAB71" s="140"/>
      <c r="MAC71" s="140"/>
      <c r="MAD71" s="140"/>
      <c r="MAE71" s="140"/>
      <c r="MAF71" s="140"/>
      <c r="MAG71" s="140"/>
      <c r="MAH71" s="140"/>
      <c r="MAI71" s="140"/>
      <c r="MAJ71" s="140"/>
      <c r="MAK71" s="140"/>
      <c r="MAL71" s="140"/>
      <c r="MAM71" s="140"/>
      <c r="MAN71" s="140"/>
      <c r="MAO71" s="140"/>
      <c r="MAP71" s="140"/>
      <c r="MAQ71" s="140"/>
      <c r="MAR71" s="140"/>
      <c r="MAS71" s="140"/>
      <c r="MAT71" s="140"/>
      <c r="MAU71" s="140"/>
      <c r="MAV71" s="140"/>
      <c r="MAW71" s="140"/>
      <c r="MAX71" s="140"/>
      <c r="MAY71" s="140"/>
      <c r="MAZ71" s="140"/>
      <c r="MBA71" s="140"/>
      <c r="MBB71" s="140"/>
      <c r="MBC71" s="140"/>
      <c r="MBD71" s="140"/>
      <c r="MBE71" s="140"/>
      <c r="MBF71" s="140"/>
      <c r="MBG71" s="140"/>
      <c r="MBH71" s="140"/>
      <c r="MBI71" s="140"/>
      <c r="MBJ71" s="140"/>
      <c r="MBK71" s="140"/>
      <c r="MBL71" s="140"/>
      <c r="MBM71" s="140"/>
      <c r="MBN71" s="140"/>
      <c r="MBO71" s="140"/>
      <c r="MBP71" s="140"/>
      <c r="MBQ71" s="140"/>
      <c r="MBR71" s="140"/>
      <c r="MBS71" s="140"/>
      <c r="MBT71" s="140"/>
      <c r="MBU71" s="140"/>
      <c r="MBV71" s="140"/>
      <c r="MBW71" s="140"/>
      <c r="MBX71" s="140"/>
      <c r="MBY71" s="140"/>
      <c r="MBZ71" s="140"/>
      <c r="MCA71" s="140"/>
      <c r="MCB71" s="140"/>
      <c r="MCC71" s="140"/>
      <c r="MCD71" s="140"/>
      <c r="MCE71" s="140"/>
      <c r="MCF71" s="140"/>
      <c r="MCG71" s="140"/>
      <c r="MCH71" s="140"/>
      <c r="MCI71" s="140"/>
      <c r="MCJ71" s="140"/>
      <c r="MCK71" s="140"/>
      <c r="MCL71" s="140"/>
      <c r="MCM71" s="140"/>
      <c r="MCN71" s="140"/>
      <c r="MCO71" s="140"/>
      <c r="MCP71" s="140"/>
      <c r="MCQ71" s="140"/>
      <c r="MCR71" s="140"/>
      <c r="MCS71" s="140"/>
      <c r="MCT71" s="140"/>
      <c r="MCU71" s="140"/>
      <c r="MCV71" s="140"/>
      <c r="MCW71" s="140"/>
      <c r="MCX71" s="140"/>
      <c r="MCY71" s="140"/>
      <c r="MCZ71" s="140"/>
      <c r="MDA71" s="140"/>
      <c r="MDB71" s="140"/>
      <c r="MDC71" s="140"/>
      <c r="MDD71" s="140"/>
      <c r="MDE71" s="140"/>
      <c r="MDF71" s="140"/>
      <c r="MDG71" s="140"/>
      <c r="MDH71" s="140"/>
      <c r="MDI71" s="140"/>
      <c r="MDJ71" s="140"/>
      <c r="MDK71" s="140"/>
      <c r="MDL71" s="140"/>
      <c r="MDM71" s="140"/>
      <c r="MDN71" s="140"/>
      <c r="MDO71" s="140"/>
      <c r="MDP71" s="140"/>
      <c r="MDQ71" s="140"/>
      <c r="MDR71" s="140"/>
      <c r="MDS71" s="140"/>
      <c r="MDT71" s="140"/>
      <c r="MDU71" s="140"/>
      <c r="MDV71" s="140"/>
      <c r="MDW71" s="140"/>
      <c r="MDX71" s="140"/>
      <c r="MDY71" s="140"/>
      <c r="MDZ71" s="140"/>
      <c r="MEA71" s="140"/>
      <c r="MEB71" s="140"/>
      <c r="MEC71" s="140"/>
      <c r="MED71" s="140"/>
      <c r="MEE71" s="140"/>
      <c r="MEF71" s="140"/>
      <c r="MEG71" s="140"/>
      <c r="MEH71" s="140"/>
      <c r="MEI71" s="140"/>
      <c r="MEJ71" s="140"/>
      <c r="MEK71" s="140"/>
      <c r="MEL71" s="140"/>
      <c r="MEM71" s="140"/>
      <c r="MEN71" s="140"/>
      <c r="MEO71" s="140"/>
      <c r="MEP71" s="140"/>
      <c r="MEQ71" s="140"/>
      <c r="MER71" s="140"/>
      <c r="MES71" s="140"/>
      <c r="MET71" s="140"/>
      <c r="MEU71" s="140"/>
      <c r="MEV71" s="140"/>
      <c r="MEW71" s="140"/>
      <c r="MEX71" s="140"/>
      <c r="MEY71" s="140"/>
      <c r="MEZ71" s="140"/>
      <c r="MFA71" s="140"/>
      <c r="MFB71" s="140"/>
      <c r="MFC71" s="140"/>
      <c r="MFD71" s="140"/>
      <c r="MFE71" s="140"/>
      <c r="MFF71" s="140"/>
      <c r="MFG71" s="140"/>
      <c r="MFH71" s="140"/>
      <c r="MFI71" s="140"/>
      <c r="MFJ71" s="140"/>
      <c r="MFK71" s="140"/>
      <c r="MFL71" s="140"/>
      <c r="MFM71" s="140"/>
      <c r="MFN71" s="140"/>
      <c r="MFO71" s="140"/>
      <c r="MFP71" s="140"/>
      <c r="MFQ71" s="140"/>
      <c r="MFR71" s="140"/>
      <c r="MFS71" s="140"/>
      <c r="MFT71" s="140"/>
      <c r="MFU71" s="140"/>
      <c r="MFV71" s="140"/>
      <c r="MFW71" s="140"/>
      <c r="MFX71" s="140"/>
      <c r="MFY71" s="140"/>
      <c r="MFZ71" s="140"/>
      <c r="MGA71" s="140"/>
      <c r="MGB71" s="140"/>
      <c r="MGC71" s="140"/>
      <c r="MGD71" s="140"/>
      <c r="MGE71" s="140"/>
      <c r="MGF71" s="140"/>
      <c r="MGG71" s="140"/>
      <c r="MGH71" s="140"/>
      <c r="MGI71" s="140"/>
      <c r="MGJ71" s="140"/>
      <c r="MGK71" s="140"/>
      <c r="MGL71" s="140"/>
      <c r="MGM71" s="140"/>
      <c r="MGN71" s="140"/>
      <c r="MGO71" s="140"/>
      <c r="MGP71" s="140"/>
      <c r="MGQ71" s="140"/>
      <c r="MGR71" s="140"/>
      <c r="MGS71" s="140"/>
      <c r="MGT71" s="140"/>
      <c r="MGU71" s="140"/>
      <c r="MGV71" s="140"/>
      <c r="MGW71" s="140"/>
      <c r="MGX71" s="140"/>
      <c r="MGY71" s="140"/>
      <c r="MGZ71" s="140"/>
      <c r="MHA71" s="140"/>
      <c r="MHB71" s="140"/>
      <c r="MHC71" s="140"/>
      <c r="MHD71" s="140"/>
      <c r="MHE71" s="140"/>
      <c r="MHF71" s="140"/>
      <c r="MHG71" s="140"/>
      <c r="MHH71" s="140"/>
      <c r="MHI71" s="140"/>
      <c r="MHJ71" s="140"/>
      <c r="MHK71" s="140"/>
      <c r="MHL71" s="140"/>
      <c r="MHM71" s="140"/>
      <c r="MHN71" s="140"/>
      <c r="MHO71" s="140"/>
      <c r="MHP71" s="140"/>
      <c r="MHQ71" s="140"/>
      <c r="MHR71" s="140"/>
      <c r="MHS71" s="140"/>
      <c r="MHT71" s="140"/>
      <c r="MHU71" s="140"/>
      <c r="MHV71" s="140"/>
      <c r="MHW71" s="140"/>
      <c r="MHX71" s="140"/>
      <c r="MHY71" s="140"/>
      <c r="MHZ71" s="140"/>
      <c r="MIA71" s="140"/>
      <c r="MIB71" s="140"/>
      <c r="MIC71" s="140"/>
      <c r="MID71" s="140"/>
      <c r="MIE71" s="140"/>
      <c r="MIF71" s="140"/>
      <c r="MIG71" s="140"/>
      <c r="MIH71" s="140"/>
      <c r="MII71" s="140"/>
      <c r="MIJ71" s="140"/>
      <c r="MIK71" s="140"/>
      <c r="MIL71" s="140"/>
      <c r="MIM71" s="140"/>
      <c r="MIN71" s="140"/>
      <c r="MIO71" s="140"/>
      <c r="MIP71" s="140"/>
      <c r="MIQ71" s="140"/>
      <c r="MIR71" s="140"/>
      <c r="MIS71" s="140"/>
      <c r="MIT71" s="140"/>
      <c r="MIU71" s="140"/>
      <c r="MIV71" s="140"/>
      <c r="MIW71" s="140"/>
      <c r="MIX71" s="140"/>
      <c r="MIY71" s="140"/>
      <c r="MIZ71" s="140"/>
      <c r="MJA71" s="140"/>
      <c r="MJB71" s="140"/>
      <c r="MJC71" s="140"/>
      <c r="MJD71" s="140"/>
      <c r="MJE71" s="140"/>
      <c r="MJF71" s="140"/>
      <c r="MJG71" s="140"/>
      <c r="MJH71" s="140"/>
      <c r="MJI71" s="140"/>
      <c r="MJJ71" s="140"/>
      <c r="MJK71" s="140"/>
      <c r="MJL71" s="140"/>
      <c r="MJM71" s="140"/>
      <c r="MJN71" s="140"/>
      <c r="MJO71" s="140"/>
      <c r="MJP71" s="140"/>
      <c r="MJQ71" s="140"/>
      <c r="MJR71" s="140"/>
      <c r="MJS71" s="140"/>
      <c r="MJT71" s="140"/>
      <c r="MJU71" s="140"/>
      <c r="MJV71" s="140"/>
      <c r="MJW71" s="140"/>
      <c r="MJX71" s="140"/>
      <c r="MJY71" s="140"/>
      <c r="MJZ71" s="140"/>
      <c r="MKA71" s="140"/>
      <c r="MKB71" s="140"/>
      <c r="MKC71" s="140"/>
      <c r="MKD71" s="140"/>
      <c r="MKE71" s="140"/>
      <c r="MKF71" s="140"/>
      <c r="MKG71" s="140"/>
      <c r="MKH71" s="140"/>
      <c r="MKI71" s="140"/>
      <c r="MKJ71" s="140"/>
      <c r="MKK71" s="140"/>
      <c r="MKL71" s="140"/>
      <c r="MKM71" s="140"/>
      <c r="MKN71" s="140"/>
      <c r="MKO71" s="140"/>
      <c r="MKP71" s="140"/>
      <c r="MKQ71" s="140"/>
      <c r="MKR71" s="140"/>
      <c r="MKS71" s="140"/>
      <c r="MKT71" s="140"/>
      <c r="MKU71" s="140"/>
      <c r="MKV71" s="140"/>
      <c r="MKW71" s="140"/>
      <c r="MKX71" s="140"/>
      <c r="MKY71" s="140"/>
      <c r="MKZ71" s="140"/>
      <c r="MLA71" s="140"/>
      <c r="MLB71" s="140"/>
      <c r="MLC71" s="140"/>
      <c r="MLD71" s="140"/>
      <c r="MLE71" s="140"/>
      <c r="MLF71" s="140"/>
      <c r="MLG71" s="140"/>
      <c r="MLH71" s="140"/>
      <c r="MLI71" s="140"/>
      <c r="MLJ71" s="140"/>
      <c r="MLK71" s="140"/>
      <c r="MLL71" s="140"/>
      <c r="MLM71" s="140"/>
      <c r="MLN71" s="140"/>
      <c r="MLO71" s="140"/>
      <c r="MLP71" s="140"/>
      <c r="MLQ71" s="140"/>
      <c r="MLR71" s="140"/>
      <c r="MLS71" s="140"/>
      <c r="MLT71" s="140"/>
      <c r="MLU71" s="140"/>
      <c r="MLV71" s="140"/>
      <c r="MLW71" s="140"/>
      <c r="MLX71" s="140"/>
      <c r="MLY71" s="140"/>
      <c r="MLZ71" s="140"/>
      <c r="MMA71" s="140"/>
      <c r="MMB71" s="140"/>
      <c r="MMC71" s="140"/>
      <c r="MMD71" s="140"/>
      <c r="MME71" s="140"/>
      <c r="MMF71" s="140"/>
      <c r="MMG71" s="140"/>
      <c r="MMH71" s="140"/>
      <c r="MMI71" s="140"/>
      <c r="MMJ71" s="140"/>
      <c r="MMK71" s="140"/>
      <c r="MML71" s="140"/>
      <c r="MMM71" s="140"/>
      <c r="MMN71" s="140"/>
      <c r="MMO71" s="140"/>
      <c r="MMP71" s="140"/>
      <c r="MMQ71" s="140"/>
      <c r="MMR71" s="140"/>
      <c r="MMS71" s="140"/>
      <c r="MMT71" s="140"/>
      <c r="MMU71" s="140"/>
      <c r="MMV71" s="140"/>
      <c r="MMW71" s="140"/>
      <c r="MMX71" s="140"/>
      <c r="MMY71" s="140"/>
      <c r="MMZ71" s="140"/>
      <c r="MNA71" s="140"/>
      <c r="MNB71" s="140"/>
      <c r="MNC71" s="140"/>
      <c r="MND71" s="140"/>
      <c r="MNE71" s="140"/>
      <c r="MNF71" s="140"/>
      <c r="MNG71" s="140"/>
      <c r="MNH71" s="140"/>
      <c r="MNI71" s="140"/>
      <c r="MNJ71" s="140"/>
      <c r="MNK71" s="140"/>
      <c r="MNL71" s="140"/>
      <c r="MNM71" s="140"/>
      <c r="MNN71" s="140"/>
      <c r="MNO71" s="140"/>
      <c r="MNP71" s="140"/>
      <c r="MNQ71" s="140"/>
      <c r="MNR71" s="140"/>
      <c r="MNS71" s="140"/>
      <c r="MNT71" s="140"/>
      <c r="MNU71" s="140"/>
      <c r="MNV71" s="140"/>
      <c r="MNW71" s="140"/>
      <c r="MNX71" s="140"/>
      <c r="MNY71" s="140"/>
      <c r="MNZ71" s="140"/>
      <c r="MOA71" s="140"/>
      <c r="MOB71" s="140"/>
      <c r="MOC71" s="140"/>
      <c r="MOD71" s="140"/>
      <c r="MOE71" s="140"/>
      <c r="MOF71" s="140"/>
      <c r="MOG71" s="140"/>
      <c r="MOH71" s="140"/>
      <c r="MOI71" s="140"/>
      <c r="MOJ71" s="140"/>
      <c r="MOK71" s="140"/>
      <c r="MOL71" s="140"/>
      <c r="MOM71" s="140"/>
      <c r="MON71" s="140"/>
      <c r="MOO71" s="140"/>
      <c r="MOP71" s="140"/>
      <c r="MOQ71" s="140"/>
      <c r="MOR71" s="140"/>
      <c r="MOS71" s="140"/>
      <c r="MOT71" s="140"/>
      <c r="MOU71" s="140"/>
      <c r="MOV71" s="140"/>
      <c r="MOW71" s="140"/>
      <c r="MOX71" s="140"/>
      <c r="MOY71" s="140"/>
      <c r="MOZ71" s="140"/>
      <c r="MPA71" s="140"/>
      <c r="MPB71" s="140"/>
      <c r="MPC71" s="140"/>
      <c r="MPD71" s="140"/>
      <c r="MPE71" s="140"/>
      <c r="MPF71" s="140"/>
      <c r="MPG71" s="140"/>
      <c r="MPH71" s="140"/>
      <c r="MPI71" s="140"/>
      <c r="MPJ71" s="140"/>
      <c r="MPK71" s="140"/>
      <c r="MPL71" s="140"/>
      <c r="MPM71" s="140"/>
      <c r="MPN71" s="140"/>
      <c r="MPO71" s="140"/>
      <c r="MPP71" s="140"/>
      <c r="MPQ71" s="140"/>
      <c r="MPR71" s="140"/>
      <c r="MPS71" s="140"/>
      <c r="MPT71" s="140"/>
      <c r="MPU71" s="140"/>
      <c r="MPV71" s="140"/>
      <c r="MPW71" s="140"/>
      <c r="MPX71" s="140"/>
      <c r="MPY71" s="140"/>
      <c r="MPZ71" s="140"/>
      <c r="MQA71" s="140"/>
      <c r="MQB71" s="140"/>
      <c r="MQC71" s="140"/>
      <c r="MQD71" s="140"/>
      <c r="MQE71" s="140"/>
      <c r="MQF71" s="140"/>
      <c r="MQG71" s="140"/>
      <c r="MQH71" s="140"/>
      <c r="MQI71" s="140"/>
      <c r="MQJ71" s="140"/>
      <c r="MQK71" s="140"/>
      <c r="MQL71" s="140"/>
      <c r="MQM71" s="140"/>
      <c r="MQN71" s="140"/>
      <c r="MQO71" s="140"/>
      <c r="MQP71" s="140"/>
      <c r="MQQ71" s="140"/>
      <c r="MQR71" s="140"/>
      <c r="MQS71" s="140"/>
      <c r="MQT71" s="140"/>
      <c r="MQU71" s="140"/>
      <c r="MQV71" s="140"/>
      <c r="MQW71" s="140"/>
      <c r="MQX71" s="140"/>
      <c r="MQY71" s="140"/>
      <c r="MQZ71" s="140"/>
      <c r="MRA71" s="140"/>
      <c r="MRB71" s="140"/>
      <c r="MRC71" s="140"/>
      <c r="MRD71" s="140"/>
      <c r="MRE71" s="140"/>
      <c r="MRF71" s="140"/>
      <c r="MRG71" s="140"/>
      <c r="MRH71" s="140"/>
      <c r="MRI71" s="140"/>
      <c r="MRJ71" s="140"/>
      <c r="MRK71" s="140"/>
      <c r="MRL71" s="140"/>
      <c r="MRM71" s="140"/>
      <c r="MRN71" s="140"/>
      <c r="MRO71" s="140"/>
      <c r="MRP71" s="140"/>
      <c r="MRQ71" s="140"/>
      <c r="MRR71" s="140"/>
      <c r="MRS71" s="140"/>
      <c r="MRT71" s="140"/>
      <c r="MRU71" s="140"/>
      <c r="MRV71" s="140"/>
      <c r="MRW71" s="140"/>
      <c r="MRX71" s="140"/>
      <c r="MRY71" s="140"/>
      <c r="MRZ71" s="140"/>
      <c r="MSA71" s="140"/>
      <c r="MSB71" s="140"/>
      <c r="MSC71" s="140"/>
      <c r="MSD71" s="140"/>
      <c r="MSE71" s="140"/>
      <c r="MSF71" s="140"/>
      <c r="MSG71" s="140"/>
      <c r="MSH71" s="140"/>
      <c r="MSI71" s="140"/>
      <c r="MSJ71" s="140"/>
      <c r="MSK71" s="140"/>
      <c r="MSL71" s="140"/>
      <c r="MSM71" s="140"/>
      <c r="MSN71" s="140"/>
      <c r="MSO71" s="140"/>
      <c r="MSP71" s="140"/>
      <c r="MSQ71" s="140"/>
      <c r="MSR71" s="140"/>
      <c r="MSS71" s="140"/>
      <c r="MST71" s="140"/>
      <c r="MSU71" s="140"/>
      <c r="MSV71" s="140"/>
      <c r="MSW71" s="140"/>
      <c r="MSX71" s="140"/>
      <c r="MSY71" s="140"/>
      <c r="MSZ71" s="140"/>
      <c r="MTA71" s="140"/>
      <c r="MTB71" s="140"/>
      <c r="MTC71" s="140"/>
      <c r="MTD71" s="140"/>
      <c r="MTE71" s="140"/>
      <c r="MTF71" s="140"/>
      <c r="MTG71" s="140"/>
      <c r="MTH71" s="140"/>
      <c r="MTI71" s="140"/>
      <c r="MTJ71" s="140"/>
      <c r="MTK71" s="140"/>
      <c r="MTL71" s="140"/>
      <c r="MTM71" s="140"/>
      <c r="MTN71" s="140"/>
      <c r="MTO71" s="140"/>
      <c r="MTP71" s="140"/>
      <c r="MTQ71" s="140"/>
      <c r="MTR71" s="140"/>
      <c r="MTS71" s="140"/>
      <c r="MTT71" s="140"/>
      <c r="MTU71" s="140"/>
      <c r="MTV71" s="140"/>
      <c r="MTW71" s="140"/>
      <c r="MTX71" s="140"/>
      <c r="MTY71" s="140"/>
      <c r="MTZ71" s="140"/>
      <c r="MUA71" s="140"/>
      <c r="MUB71" s="140"/>
      <c r="MUC71" s="140"/>
      <c r="MUD71" s="140"/>
      <c r="MUE71" s="140"/>
      <c r="MUF71" s="140"/>
      <c r="MUG71" s="140"/>
      <c r="MUH71" s="140"/>
      <c r="MUI71" s="140"/>
      <c r="MUJ71" s="140"/>
      <c r="MUK71" s="140"/>
      <c r="MUL71" s="140"/>
      <c r="MUM71" s="140"/>
      <c r="MUN71" s="140"/>
      <c r="MUO71" s="140"/>
      <c r="MUP71" s="140"/>
      <c r="MUQ71" s="140"/>
      <c r="MUR71" s="140"/>
      <c r="MUS71" s="140"/>
      <c r="MUT71" s="140"/>
      <c r="MUU71" s="140"/>
      <c r="MUV71" s="140"/>
      <c r="MUW71" s="140"/>
      <c r="MUX71" s="140"/>
      <c r="MUY71" s="140"/>
      <c r="MUZ71" s="140"/>
      <c r="MVA71" s="140"/>
      <c r="MVB71" s="140"/>
      <c r="MVC71" s="140"/>
      <c r="MVD71" s="140"/>
      <c r="MVE71" s="140"/>
      <c r="MVF71" s="140"/>
      <c r="MVG71" s="140"/>
      <c r="MVH71" s="140"/>
      <c r="MVI71" s="140"/>
      <c r="MVJ71" s="140"/>
      <c r="MVK71" s="140"/>
      <c r="MVL71" s="140"/>
      <c r="MVM71" s="140"/>
      <c r="MVN71" s="140"/>
      <c r="MVO71" s="140"/>
      <c r="MVP71" s="140"/>
      <c r="MVQ71" s="140"/>
      <c r="MVR71" s="140"/>
      <c r="MVS71" s="140"/>
      <c r="MVT71" s="140"/>
      <c r="MVU71" s="140"/>
      <c r="MVV71" s="140"/>
      <c r="MVW71" s="140"/>
      <c r="MVX71" s="140"/>
      <c r="MVY71" s="140"/>
      <c r="MVZ71" s="140"/>
      <c r="MWA71" s="140"/>
      <c r="MWB71" s="140"/>
      <c r="MWC71" s="140"/>
      <c r="MWD71" s="140"/>
      <c r="MWE71" s="140"/>
      <c r="MWF71" s="140"/>
      <c r="MWG71" s="140"/>
      <c r="MWH71" s="140"/>
      <c r="MWI71" s="140"/>
      <c r="MWJ71" s="140"/>
      <c r="MWK71" s="140"/>
      <c r="MWL71" s="140"/>
      <c r="MWM71" s="140"/>
      <c r="MWN71" s="140"/>
      <c r="MWO71" s="140"/>
      <c r="MWP71" s="140"/>
      <c r="MWQ71" s="140"/>
      <c r="MWR71" s="140"/>
      <c r="MWS71" s="140"/>
      <c r="MWT71" s="140"/>
      <c r="MWU71" s="140"/>
      <c r="MWV71" s="140"/>
      <c r="MWW71" s="140"/>
      <c r="MWX71" s="140"/>
      <c r="MWY71" s="140"/>
      <c r="MWZ71" s="140"/>
      <c r="MXA71" s="140"/>
      <c r="MXB71" s="140"/>
      <c r="MXC71" s="140"/>
      <c r="MXD71" s="140"/>
      <c r="MXE71" s="140"/>
      <c r="MXF71" s="140"/>
      <c r="MXG71" s="140"/>
      <c r="MXH71" s="140"/>
      <c r="MXI71" s="140"/>
      <c r="MXJ71" s="140"/>
      <c r="MXK71" s="140"/>
      <c r="MXL71" s="140"/>
      <c r="MXM71" s="140"/>
      <c r="MXN71" s="140"/>
      <c r="MXO71" s="140"/>
      <c r="MXP71" s="140"/>
      <c r="MXQ71" s="140"/>
      <c r="MXR71" s="140"/>
      <c r="MXS71" s="140"/>
      <c r="MXT71" s="140"/>
      <c r="MXU71" s="140"/>
      <c r="MXV71" s="140"/>
      <c r="MXW71" s="140"/>
      <c r="MXX71" s="140"/>
      <c r="MXY71" s="140"/>
      <c r="MXZ71" s="140"/>
      <c r="MYA71" s="140"/>
      <c r="MYB71" s="140"/>
      <c r="MYC71" s="140"/>
      <c r="MYD71" s="140"/>
      <c r="MYE71" s="140"/>
      <c r="MYF71" s="140"/>
      <c r="MYG71" s="140"/>
      <c r="MYH71" s="140"/>
      <c r="MYI71" s="140"/>
      <c r="MYJ71" s="140"/>
      <c r="MYK71" s="140"/>
      <c r="MYL71" s="140"/>
      <c r="MYM71" s="140"/>
      <c r="MYN71" s="140"/>
      <c r="MYO71" s="140"/>
      <c r="MYP71" s="140"/>
      <c r="MYQ71" s="140"/>
      <c r="MYR71" s="140"/>
      <c r="MYS71" s="140"/>
      <c r="MYT71" s="140"/>
      <c r="MYU71" s="140"/>
      <c r="MYV71" s="140"/>
      <c r="MYW71" s="140"/>
      <c r="MYX71" s="140"/>
      <c r="MYY71" s="140"/>
      <c r="MYZ71" s="140"/>
      <c r="MZA71" s="140"/>
      <c r="MZB71" s="140"/>
      <c r="MZC71" s="140"/>
      <c r="MZD71" s="140"/>
      <c r="MZE71" s="140"/>
      <c r="MZF71" s="140"/>
      <c r="MZG71" s="140"/>
      <c r="MZH71" s="140"/>
      <c r="MZI71" s="140"/>
      <c r="MZJ71" s="140"/>
      <c r="MZK71" s="140"/>
      <c r="MZL71" s="140"/>
      <c r="MZM71" s="140"/>
      <c r="MZN71" s="140"/>
      <c r="MZO71" s="140"/>
      <c r="MZP71" s="140"/>
      <c r="MZQ71" s="140"/>
      <c r="MZR71" s="140"/>
      <c r="MZS71" s="140"/>
      <c r="MZT71" s="140"/>
      <c r="MZU71" s="140"/>
      <c r="MZV71" s="140"/>
      <c r="MZW71" s="140"/>
      <c r="MZX71" s="140"/>
      <c r="MZY71" s="140"/>
      <c r="MZZ71" s="140"/>
      <c r="NAA71" s="140"/>
      <c r="NAB71" s="140"/>
      <c r="NAC71" s="140"/>
      <c r="NAD71" s="140"/>
      <c r="NAE71" s="140"/>
      <c r="NAF71" s="140"/>
      <c r="NAG71" s="140"/>
      <c r="NAH71" s="140"/>
      <c r="NAI71" s="140"/>
      <c r="NAJ71" s="140"/>
      <c r="NAK71" s="140"/>
      <c r="NAL71" s="140"/>
      <c r="NAM71" s="140"/>
      <c r="NAN71" s="140"/>
      <c r="NAO71" s="140"/>
      <c r="NAP71" s="140"/>
      <c r="NAQ71" s="140"/>
      <c r="NAR71" s="140"/>
      <c r="NAS71" s="140"/>
      <c r="NAT71" s="140"/>
      <c r="NAU71" s="140"/>
      <c r="NAV71" s="140"/>
      <c r="NAW71" s="140"/>
      <c r="NAX71" s="140"/>
      <c r="NAY71" s="140"/>
      <c r="NAZ71" s="140"/>
      <c r="NBA71" s="140"/>
      <c r="NBB71" s="140"/>
      <c r="NBC71" s="140"/>
      <c r="NBD71" s="140"/>
      <c r="NBE71" s="140"/>
      <c r="NBF71" s="140"/>
      <c r="NBG71" s="140"/>
      <c r="NBH71" s="140"/>
      <c r="NBI71" s="140"/>
      <c r="NBJ71" s="140"/>
      <c r="NBK71" s="140"/>
      <c r="NBL71" s="140"/>
      <c r="NBM71" s="140"/>
      <c r="NBN71" s="140"/>
      <c r="NBO71" s="140"/>
      <c r="NBP71" s="140"/>
      <c r="NBQ71" s="140"/>
      <c r="NBR71" s="140"/>
      <c r="NBS71" s="140"/>
      <c r="NBT71" s="140"/>
      <c r="NBU71" s="140"/>
      <c r="NBV71" s="140"/>
      <c r="NBW71" s="140"/>
      <c r="NBX71" s="140"/>
      <c r="NBY71" s="140"/>
      <c r="NBZ71" s="140"/>
      <c r="NCA71" s="140"/>
      <c r="NCB71" s="140"/>
      <c r="NCC71" s="140"/>
      <c r="NCD71" s="140"/>
      <c r="NCE71" s="140"/>
      <c r="NCF71" s="140"/>
      <c r="NCG71" s="140"/>
      <c r="NCH71" s="140"/>
      <c r="NCI71" s="140"/>
      <c r="NCJ71" s="140"/>
      <c r="NCK71" s="140"/>
      <c r="NCL71" s="140"/>
      <c r="NCM71" s="140"/>
      <c r="NCN71" s="140"/>
      <c r="NCO71" s="140"/>
      <c r="NCP71" s="140"/>
      <c r="NCQ71" s="140"/>
      <c r="NCR71" s="140"/>
      <c r="NCS71" s="140"/>
      <c r="NCT71" s="140"/>
      <c r="NCU71" s="140"/>
      <c r="NCV71" s="140"/>
      <c r="NCW71" s="140"/>
      <c r="NCX71" s="140"/>
      <c r="NCY71" s="140"/>
      <c r="NCZ71" s="140"/>
      <c r="NDA71" s="140"/>
      <c r="NDB71" s="140"/>
      <c r="NDC71" s="140"/>
      <c r="NDD71" s="140"/>
      <c r="NDE71" s="140"/>
      <c r="NDF71" s="140"/>
      <c r="NDG71" s="140"/>
      <c r="NDH71" s="140"/>
      <c r="NDI71" s="140"/>
      <c r="NDJ71" s="140"/>
      <c r="NDK71" s="140"/>
      <c r="NDL71" s="140"/>
      <c r="NDM71" s="140"/>
      <c r="NDN71" s="140"/>
      <c r="NDO71" s="140"/>
      <c r="NDP71" s="140"/>
      <c r="NDQ71" s="140"/>
      <c r="NDR71" s="140"/>
      <c r="NDS71" s="140"/>
      <c r="NDT71" s="140"/>
      <c r="NDU71" s="140"/>
      <c r="NDV71" s="140"/>
      <c r="NDW71" s="140"/>
      <c r="NDX71" s="140"/>
      <c r="NDY71" s="140"/>
      <c r="NDZ71" s="140"/>
      <c r="NEA71" s="140"/>
      <c r="NEB71" s="140"/>
      <c r="NEC71" s="140"/>
      <c r="NED71" s="140"/>
      <c r="NEE71" s="140"/>
      <c r="NEF71" s="140"/>
      <c r="NEG71" s="140"/>
      <c r="NEH71" s="140"/>
      <c r="NEI71" s="140"/>
      <c r="NEJ71" s="140"/>
      <c r="NEK71" s="140"/>
      <c r="NEL71" s="140"/>
      <c r="NEM71" s="140"/>
      <c r="NEN71" s="140"/>
      <c r="NEO71" s="140"/>
      <c r="NEP71" s="140"/>
      <c r="NEQ71" s="140"/>
      <c r="NER71" s="140"/>
      <c r="NES71" s="140"/>
      <c r="NET71" s="140"/>
      <c r="NEU71" s="140"/>
      <c r="NEV71" s="140"/>
      <c r="NEW71" s="140"/>
      <c r="NEX71" s="140"/>
      <c r="NEY71" s="140"/>
      <c r="NEZ71" s="140"/>
      <c r="NFA71" s="140"/>
      <c r="NFB71" s="140"/>
      <c r="NFC71" s="140"/>
      <c r="NFD71" s="140"/>
      <c r="NFE71" s="140"/>
      <c r="NFF71" s="140"/>
      <c r="NFG71" s="140"/>
      <c r="NFH71" s="140"/>
      <c r="NFI71" s="140"/>
      <c r="NFJ71" s="140"/>
      <c r="NFK71" s="140"/>
      <c r="NFL71" s="140"/>
      <c r="NFM71" s="140"/>
      <c r="NFN71" s="140"/>
      <c r="NFO71" s="140"/>
      <c r="NFP71" s="140"/>
      <c r="NFQ71" s="140"/>
      <c r="NFR71" s="140"/>
      <c r="NFS71" s="140"/>
      <c r="NFT71" s="140"/>
      <c r="NFU71" s="140"/>
      <c r="NFV71" s="140"/>
      <c r="NFW71" s="140"/>
      <c r="NFX71" s="140"/>
      <c r="NFY71" s="140"/>
      <c r="NFZ71" s="140"/>
      <c r="NGA71" s="140"/>
      <c r="NGB71" s="140"/>
      <c r="NGC71" s="140"/>
      <c r="NGD71" s="140"/>
      <c r="NGE71" s="140"/>
      <c r="NGF71" s="140"/>
      <c r="NGG71" s="140"/>
      <c r="NGH71" s="140"/>
      <c r="NGI71" s="140"/>
      <c r="NGJ71" s="140"/>
      <c r="NGK71" s="140"/>
      <c r="NGL71" s="140"/>
      <c r="NGM71" s="140"/>
      <c r="NGN71" s="140"/>
      <c r="NGO71" s="140"/>
      <c r="NGP71" s="140"/>
      <c r="NGQ71" s="140"/>
      <c r="NGR71" s="140"/>
      <c r="NGS71" s="140"/>
      <c r="NGT71" s="140"/>
      <c r="NGU71" s="140"/>
      <c r="NGV71" s="140"/>
      <c r="NGW71" s="140"/>
      <c r="NGX71" s="140"/>
      <c r="NGY71" s="140"/>
      <c r="NGZ71" s="140"/>
      <c r="NHA71" s="140"/>
      <c r="NHB71" s="140"/>
      <c r="NHC71" s="140"/>
      <c r="NHD71" s="140"/>
      <c r="NHE71" s="140"/>
      <c r="NHF71" s="140"/>
      <c r="NHG71" s="140"/>
      <c r="NHH71" s="140"/>
      <c r="NHI71" s="140"/>
      <c r="NHJ71" s="140"/>
      <c r="NHK71" s="140"/>
      <c r="NHL71" s="140"/>
      <c r="NHM71" s="140"/>
      <c r="NHN71" s="140"/>
      <c r="NHO71" s="140"/>
      <c r="NHP71" s="140"/>
      <c r="NHQ71" s="140"/>
      <c r="NHR71" s="140"/>
      <c r="NHS71" s="140"/>
      <c r="NHT71" s="140"/>
      <c r="NHU71" s="140"/>
      <c r="NHV71" s="140"/>
      <c r="NHW71" s="140"/>
      <c r="NHX71" s="140"/>
      <c r="NHY71" s="140"/>
      <c r="NHZ71" s="140"/>
      <c r="NIA71" s="140"/>
      <c r="NIB71" s="140"/>
      <c r="NIC71" s="140"/>
      <c r="NID71" s="140"/>
      <c r="NIE71" s="140"/>
      <c r="NIF71" s="140"/>
      <c r="NIG71" s="140"/>
      <c r="NIH71" s="140"/>
      <c r="NII71" s="140"/>
      <c r="NIJ71" s="140"/>
      <c r="NIK71" s="140"/>
      <c r="NIL71" s="140"/>
      <c r="NIM71" s="140"/>
      <c r="NIN71" s="140"/>
      <c r="NIO71" s="140"/>
      <c r="NIP71" s="140"/>
      <c r="NIQ71" s="140"/>
      <c r="NIR71" s="140"/>
      <c r="NIS71" s="140"/>
      <c r="NIT71" s="140"/>
      <c r="NIU71" s="140"/>
      <c r="NIV71" s="140"/>
      <c r="NIW71" s="140"/>
      <c r="NIX71" s="140"/>
      <c r="NIY71" s="140"/>
      <c r="NIZ71" s="140"/>
      <c r="NJA71" s="140"/>
      <c r="NJB71" s="140"/>
      <c r="NJC71" s="140"/>
      <c r="NJD71" s="140"/>
      <c r="NJE71" s="140"/>
      <c r="NJF71" s="140"/>
      <c r="NJG71" s="140"/>
      <c r="NJH71" s="140"/>
      <c r="NJI71" s="140"/>
      <c r="NJJ71" s="140"/>
      <c r="NJK71" s="140"/>
      <c r="NJL71" s="140"/>
      <c r="NJM71" s="140"/>
      <c r="NJN71" s="140"/>
      <c r="NJO71" s="140"/>
      <c r="NJP71" s="140"/>
      <c r="NJQ71" s="140"/>
      <c r="NJR71" s="140"/>
      <c r="NJS71" s="140"/>
      <c r="NJT71" s="140"/>
      <c r="NJU71" s="140"/>
      <c r="NJV71" s="140"/>
      <c r="NJW71" s="140"/>
      <c r="NJX71" s="140"/>
      <c r="NJY71" s="140"/>
      <c r="NJZ71" s="140"/>
      <c r="NKA71" s="140"/>
      <c r="NKB71" s="140"/>
      <c r="NKC71" s="140"/>
      <c r="NKD71" s="140"/>
      <c r="NKE71" s="140"/>
      <c r="NKF71" s="140"/>
      <c r="NKG71" s="140"/>
      <c r="NKH71" s="140"/>
      <c r="NKI71" s="140"/>
      <c r="NKJ71" s="140"/>
      <c r="NKK71" s="140"/>
      <c r="NKL71" s="140"/>
      <c r="NKM71" s="140"/>
      <c r="NKN71" s="140"/>
      <c r="NKO71" s="140"/>
      <c r="NKP71" s="140"/>
      <c r="NKQ71" s="140"/>
      <c r="NKR71" s="140"/>
      <c r="NKS71" s="140"/>
      <c r="NKT71" s="140"/>
      <c r="NKU71" s="140"/>
      <c r="NKV71" s="140"/>
      <c r="NKW71" s="140"/>
      <c r="NKX71" s="140"/>
      <c r="NKY71" s="140"/>
      <c r="NKZ71" s="140"/>
      <c r="NLA71" s="140"/>
      <c r="NLB71" s="140"/>
      <c r="NLC71" s="140"/>
      <c r="NLD71" s="140"/>
      <c r="NLE71" s="140"/>
      <c r="NLF71" s="140"/>
      <c r="NLG71" s="140"/>
      <c r="NLH71" s="140"/>
      <c r="NLI71" s="140"/>
      <c r="NLJ71" s="140"/>
      <c r="NLK71" s="140"/>
      <c r="NLL71" s="140"/>
      <c r="NLM71" s="140"/>
      <c r="NLN71" s="140"/>
      <c r="NLO71" s="140"/>
      <c r="NLP71" s="140"/>
      <c r="NLQ71" s="140"/>
      <c r="NLR71" s="140"/>
      <c r="NLS71" s="140"/>
      <c r="NLT71" s="140"/>
      <c r="NLU71" s="140"/>
      <c r="NLV71" s="140"/>
      <c r="NLW71" s="140"/>
      <c r="NLX71" s="140"/>
      <c r="NLY71" s="140"/>
      <c r="NLZ71" s="140"/>
      <c r="NMA71" s="140"/>
      <c r="NMB71" s="140"/>
      <c r="NMC71" s="140"/>
      <c r="NMD71" s="140"/>
      <c r="NME71" s="140"/>
      <c r="NMF71" s="140"/>
      <c r="NMG71" s="140"/>
      <c r="NMH71" s="140"/>
      <c r="NMI71" s="140"/>
      <c r="NMJ71" s="140"/>
      <c r="NMK71" s="140"/>
      <c r="NML71" s="140"/>
      <c r="NMM71" s="140"/>
      <c r="NMN71" s="140"/>
      <c r="NMO71" s="140"/>
      <c r="NMP71" s="140"/>
      <c r="NMQ71" s="140"/>
      <c r="NMR71" s="140"/>
      <c r="NMS71" s="140"/>
      <c r="NMT71" s="140"/>
      <c r="NMU71" s="140"/>
      <c r="NMV71" s="140"/>
      <c r="NMW71" s="140"/>
      <c r="NMX71" s="140"/>
      <c r="NMY71" s="140"/>
      <c r="NMZ71" s="140"/>
      <c r="NNA71" s="140"/>
      <c r="NNB71" s="140"/>
      <c r="NNC71" s="140"/>
      <c r="NND71" s="140"/>
      <c r="NNE71" s="140"/>
      <c r="NNF71" s="140"/>
      <c r="NNG71" s="140"/>
      <c r="NNH71" s="140"/>
      <c r="NNI71" s="140"/>
      <c r="NNJ71" s="140"/>
      <c r="NNK71" s="140"/>
      <c r="NNL71" s="140"/>
      <c r="NNM71" s="140"/>
      <c r="NNN71" s="140"/>
      <c r="NNO71" s="140"/>
      <c r="NNP71" s="140"/>
      <c r="NNQ71" s="140"/>
      <c r="NNR71" s="140"/>
      <c r="NNS71" s="140"/>
      <c r="NNT71" s="140"/>
      <c r="NNU71" s="140"/>
      <c r="NNV71" s="140"/>
      <c r="NNW71" s="140"/>
      <c r="NNX71" s="140"/>
      <c r="NNY71" s="140"/>
      <c r="NNZ71" s="140"/>
      <c r="NOA71" s="140"/>
      <c r="NOB71" s="140"/>
      <c r="NOC71" s="140"/>
      <c r="NOD71" s="140"/>
      <c r="NOE71" s="140"/>
      <c r="NOF71" s="140"/>
      <c r="NOG71" s="140"/>
      <c r="NOH71" s="140"/>
      <c r="NOI71" s="140"/>
      <c r="NOJ71" s="140"/>
      <c r="NOK71" s="140"/>
      <c r="NOL71" s="140"/>
      <c r="NOM71" s="140"/>
      <c r="NON71" s="140"/>
      <c r="NOO71" s="140"/>
      <c r="NOP71" s="140"/>
      <c r="NOQ71" s="140"/>
      <c r="NOR71" s="140"/>
      <c r="NOS71" s="140"/>
      <c r="NOT71" s="140"/>
      <c r="NOU71" s="140"/>
      <c r="NOV71" s="140"/>
      <c r="NOW71" s="140"/>
      <c r="NOX71" s="140"/>
      <c r="NOY71" s="140"/>
      <c r="NOZ71" s="140"/>
      <c r="NPA71" s="140"/>
      <c r="NPB71" s="140"/>
      <c r="NPC71" s="140"/>
      <c r="NPD71" s="140"/>
      <c r="NPE71" s="140"/>
      <c r="NPF71" s="140"/>
      <c r="NPG71" s="140"/>
      <c r="NPH71" s="140"/>
      <c r="NPI71" s="140"/>
      <c r="NPJ71" s="140"/>
      <c r="NPK71" s="140"/>
      <c r="NPL71" s="140"/>
      <c r="NPM71" s="140"/>
      <c r="NPN71" s="140"/>
      <c r="NPO71" s="140"/>
      <c r="NPP71" s="140"/>
      <c r="NPQ71" s="140"/>
      <c r="NPR71" s="140"/>
      <c r="NPS71" s="140"/>
      <c r="NPT71" s="140"/>
      <c r="NPU71" s="140"/>
      <c r="NPV71" s="140"/>
      <c r="NPW71" s="140"/>
      <c r="NPX71" s="140"/>
      <c r="NPY71" s="140"/>
      <c r="NPZ71" s="140"/>
      <c r="NQA71" s="140"/>
      <c r="NQB71" s="140"/>
      <c r="NQC71" s="140"/>
      <c r="NQD71" s="140"/>
      <c r="NQE71" s="140"/>
      <c r="NQF71" s="140"/>
      <c r="NQG71" s="140"/>
      <c r="NQH71" s="140"/>
      <c r="NQI71" s="140"/>
      <c r="NQJ71" s="140"/>
      <c r="NQK71" s="140"/>
      <c r="NQL71" s="140"/>
      <c r="NQM71" s="140"/>
      <c r="NQN71" s="140"/>
      <c r="NQO71" s="140"/>
      <c r="NQP71" s="140"/>
      <c r="NQQ71" s="140"/>
      <c r="NQR71" s="140"/>
      <c r="NQS71" s="140"/>
      <c r="NQT71" s="140"/>
      <c r="NQU71" s="140"/>
      <c r="NQV71" s="140"/>
      <c r="NQW71" s="140"/>
      <c r="NQX71" s="140"/>
      <c r="NQY71" s="140"/>
      <c r="NQZ71" s="140"/>
      <c r="NRA71" s="140"/>
      <c r="NRB71" s="140"/>
      <c r="NRC71" s="140"/>
      <c r="NRD71" s="140"/>
      <c r="NRE71" s="140"/>
      <c r="NRF71" s="140"/>
      <c r="NRG71" s="140"/>
      <c r="NRH71" s="140"/>
      <c r="NRI71" s="140"/>
      <c r="NRJ71" s="140"/>
      <c r="NRK71" s="140"/>
      <c r="NRL71" s="140"/>
      <c r="NRM71" s="140"/>
      <c r="NRN71" s="140"/>
      <c r="NRO71" s="140"/>
      <c r="NRP71" s="140"/>
      <c r="NRQ71" s="140"/>
      <c r="NRR71" s="140"/>
      <c r="NRS71" s="140"/>
      <c r="NRT71" s="140"/>
      <c r="NRU71" s="140"/>
      <c r="NRV71" s="140"/>
      <c r="NRW71" s="140"/>
      <c r="NRX71" s="140"/>
      <c r="NRY71" s="140"/>
      <c r="NRZ71" s="140"/>
      <c r="NSA71" s="140"/>
      <c r="NSB71" s="140"/>
      <c r="NSC71" s="140"/>
      <c r="NSD71" s="140"/>
      <c r="NSE71" s="140"/>
      <c r="NSF71" s="140"/>
      <c r="NSG71" s="140"/>
      <c r="NSH71" s="140"/>
      <c r="NSI71" s="140"/>
      <c r="NSJ71" s="140"/>
      <c r="NSK71" s="140"/>
      <c r="NSL71" s="140"/>
      <c r="NSM71" s="140"/>
      <c r="NSN71" s="140"/>
      <c r="NSO71" s="140"/>
      <c r="NSP71" s="140"/>
      <c r="NSQ71" s="140"/>
      <c r="NSR71" s="140"/>
      <c r="NSS71" s="140"/>
      <c r="NST71" s="140"/>
      <c r="NSU71" s="140"/>
      <c r="NSV71" s="140"/>
      <c r="NSW71" s="140"/>
      <c r="NSX71" s="140"/>
      <c r="NSY71" s="140"/>
      <c r="NSZ71" s="140"/>
      <c r="NTA71" s="140"/>
      <c r="NTB71" s="140"/>
      <c r="NTC71" s="140"/>
      <c r="NTD71" s="140"/>
      <c r="NTE71" s="140"/>
      <c r="NTF71" s="140"/>
      <c r="NTG71" s="140"/>
      <c r="NTH71" s="140"/>
      <c r="NTI71" s="140"/>
      <c r="NTJ71" s="140"/>
      <c r="NTK71" s="140"/>
      <c r="NTL71" s="140"/>
      <c r="NTM71" s="140"/>
      <c r="NTN71" s="140"/>
      <c r="NTO71" s="140"/>
      <c r="NTP71" s="140"/>
      <c r="NTQ71" s="140"/>
      <c r="NTR71" s="140"/>
      <c r="NTS71" s="140"/>
      <c r="NTT71" s="140"/>
      <c r="NTU71" s="140"/>
      <c r="NTV71" s="140"/>
      <c r="NTW71" s="140"/>
      <c r="NTX71" s="140"/>
      <c r="NTY71" s="140"/>
      <c r="NTZ71" s="140"/>
      <c r="NUA71" s="140"/>
      <c r="NUB71" s="140"/>
      <c r="NUC71" s="140"/>
      <c r="NUD71" s="140"/>
      <c r="NUE71" s="140"/>
      <c r="NUF71" s="140"/>
      <c r="NUG71" s="140"/>
      <c r="NUH71" s="140"/>
      <c r="NUI71" s="140"/>
      <c r="NUJ71" s="140"/>
      <c r="NUK71" s="140"/>
      <c r="NUL71" s="140"/>
      <c r="NUM71" s="140"/>
      <c r="NUN71" s="140"/>
      <c r="NUO71" s="140"/>
      <c r="NUP71" s="140"/>
      <c r="NUQ71" s="140"/>
      <c r="NUR71" s="140"/>
      <c r="NUS71" s="140"/>
      <c r="NUT71" s="140"/>
      <c r="NUU71" s="140"/>
      <c r="NUV71" s="140"/>
      <c r="NUW71" s="140"/>
      <c r="NUX71" s="140"/>
      <c r="NUY71" s="140"/>
      <c r="NUZ71" s="140"/>
      <c r="NVA71" s="140"/>
      <c r="NVB71" s="140"/>
      <c r="NVC71" s="140"/>
      <c r="NVD71" s="140"/>
      <c r="NVE71" s="140"/>
      <c r="NVF71" s="140"/>
      <c r="NVG71" s="140"/>
      <c r="NVH71" s="140"/>
      <c r="NVI71" s="140"/>
      <c r="NVJ71" s="140"/>
      <c r="NVK71" s="140"/>
      <c r="NVL71" s="140"/>
      <c r="NVM71" s="140"/>
      <c r="NVN71" s="140"/>
      <c r="NVO71" s="140"/>
      <c r="NVP71" s="140"/>
      <c r="NVQ71" s="140"/>
      <c r="NVR71" s="140"/>
      <c r="NVS71" s="140"/>
      <c r="NVT71" s="140"/>
      <c r="NVU71" s="140"/>
      <c r="NVV71" s="140"/>
      <c r="NVW71" s="140"/>
      <c r="NVX71" s="140"/>
      <c r="NVY71" s="140"/>
      <c r="NVZ71" s="140"/>
      <c r="NWA71" s="140"/>
      <c r="NWB71" s="140"/>
      <c r="NWC71" s="140"/>
      <c r="NWD71" s="140"/>
      <c r="NWE71" s="140"/>
      <c r="NWF71" s="140"/>
      <c r="NWG71" s="140"/>
      <c r="NWH71" s="140"/>
      <c r="NWI71" s="140"/>
      <c r="NWJ71" s="140"/>
      <c r="NWK71" s="140"/>
      <c r="NWL71" s="140"/>
      <c r="NWM71" s="140"/>
      <c r="NWN71" s="140"/>
      <c r="NWO71" s="140"/>
      <c r="NWP71" s="140"/>
      <c r="NWQ71" s="140"/>
      <c r="NWR71" s="140"/>
      <c r="NWS71" s="140"/>
      <c r="NWT71" s="140"/>
      <c r="NWU71" s="140"/>
      <c r="NWV71" s="140"/>
      <c r="NWW71" s="140"/>
      <c r="NWX71" s="140"/>
      <c r="NWY71" s="140"/>
      <c r="NWZ71" s="140"/>
      <c r="NXA71" s="140"/>
      <c r="NXB71" s="140"/>
      <c r="NXC71" s="140"/>
      <c r="NXD71" s="140"/>
      <c r="NXE71" s="140"/>
      <c r="NXF71" s="140"/>
      <c r="NXG71" s="140"/>
      <c r="NXH71" s="140"/>
      <c r="NXI71" s="140"/>
      <c r="NXJ71" s="140"/>
      <c r="NXK71" s="140"/>
      <c r="NXL71" s="140"/>
      <c r="NXM71" s="140"/>
      <c r="NXN71" s="140"/>
      <c r="NXO71" s="140"/>
      <c r="NXP71" s="140"/>
      <c r="NXQ71" s="140"/>
      <c r="NXR71" s="140"/>
      <c r="NXS71" s="140"/>
      <c r="NXT71" s="140"/>
      <c r="NXU71" s="140"/>
      <c r="NXV71" s="140"/>
      <c r="NXW71" s="140"/>
      <c r="NXX71" s="140"/>
      <c r="NXY71" s="140"/>
      <c r="NXZ71" s="140"/>
      <c r="NYA71" s="140"/>
      <c r="NYB71" s="140"/>
      <c r="NYC71" s="140"/>
      <c r="NYD71" s="140"/>
      <c r="NYE71" s="140"/>
      <c r="NYF71" s="140"/>
      <c r="NYG71" s="140"/>
      <c r="NYH71" s="140"/>
      <c r="NYI71" s="140"/>
      <c r="NYJ71" s="140"/>
      <c r="NYK71" s="140"/>
      <c r="NYL71" s="140"/>
      <c r="NYM71" s="140"/>
      <c r="NYN71" s="140"/>
      <c r="NYO71" s="140"/>
      <c r="NYP71" s="140"/>
      <c r="NYQ71" s="140"/>
      <c r="NYR71" s="140"/>
      <c r="NYS71" s="140"/>
      <c r="NYT71" s="140"/>
      <c r="NYU71" s="140"/>
      <c r="NYV71" s="140"/>
      <c r="NYW71" s="140"/>
      <c r="NYX71" s="140"/>
      <c r="NYY71" s="140"/>
      <c r="NYZ71" s="140"/>
      <c r="NZA71" s="140"/>
      <c r="NZB71" s="140"/>
      <c r="NZC71" s="140"/>
      <c r="NZD71" s="140"/>
      <c r="NZE71" s="140"/>
      <c r="NZF71" s="140"/>
      <c r="NZG71" s="140"/>
      <c r="NZH71" s="140"/>
      <c r="NZI71" s="140"/>
      <c r="NZJ71" s="140"/>
      <c r="NZK71" s="140"/>
      <c r="NZL71" s="140"/>
      <c r="NZM71" s="140"/>
      <c r="NZN71" s="140"/>
      <c r="NZO71" s="140"/>
      <c r="NZP71" s="140"/>
      <c r="NZQ71" s="140"/>
      <c r="NZR71" s="140"/>
      <c r="NZS71" s="140"/>
      <c r="NZT71" s="140"/>
      <c r="NZU71" s="140"/>
      <c r="NZV71" s="140"/>
      <c r="NZW71" s="140"/>
      <c r="NZX71" s="140"/>
      <c r="NZY71" s="140"/>
      <c r="NZZ71" s="140"/>
      <c r="OAA71" s="140"/>
      <c r="OAB71" s="140"/>
      <c r="OAC71" s="140"/>
      <c r="OAD71" s="140"/>
      <c r="OAE71" s="140"/>
      <c r="OAF71" s="140"/>
      <c r="OAG71" s="140"/>
      <c r="OAH71" s="140"/>
      <c r="OAI71" s="140"/>
      <c r="OAJ71" s="140"/>
      <c r="OAK71" s="140"/>
      <c r="OAL71" s="140"/>
      <c r="OAM71" s="140"/>
      <c r="OAN71" s="140"/>
      <c r="OAO71" s="140"/>
      <c r="OAP71" s="140"/>
      <c r="OAQ71" s="140"/>
      <c r="OAR71" s="140"/>
      <c r="OAS71" s="140"/>
      <c r="OAT71" s="140"/>
      <c r="OAU71" s="140"/>
      <c r="OAV71" s="140"/>
      <c r="OAW71" s="140"/>
      <c r="OAX71" s="140"/>
      <c r="OAY71" s="140"/>
      <c r="OAZ71" s="140"/>
      <c r="OBA71" s="140"/>
      <c r="OBB71" s="140"/>
      <c r="OBC71" s="140"/>
      <c r="OBD71" s="140"/>
      <c r="OBE71" s="140"/>
      <c r="OBF71" s="140"/>
      <c r="OBG71" s="140"/>
      <c r="OBH71" s="140"/>
      <c r="OBI71" s="140"/>
      <c r="OBJ71" s="140"/>
      <c r="OBK71" s="140"/>
      <c r="OBL71" s="140"/>
      <c r="OBM71" s="140"/>
      <c r="OBN71" s="140"/>
      <c r="OBO71" s="140"/>
      <c r="OBP71" s="140"/>
      <c r="OBQ71" s="140"/>
      <c r="OBR71" s="140"/>
      <c r="OBS71" s="140"/>
      <c r="OBT71" s="140"/>
      <c r="OBU71" s="140"/>
      <c r="OBV71" s="140"/>
      <c r="OBW71" s="140"/>
      <c r="OBX71" s="140"/>
      <c r="OBY71" s="140"/>
      <c r="OBZ71" s="140"/>
      <c r="OCA71" s="140"/>
      <c r="OCB71" s="140"/>
      <c r="OCC71" s="140"/>
      <c r="OCD71" s="140"/>
      <c r="OCE71" s="140"/>
      <c r="OCF71" s="140"/>
      <c r="OCG71" s="140"/>
      <c r="OCH71" s="140"/>
      <c r="OCI71" s="140"/>
      <c r="OCJ71" s="140"/>
      <c r="OCK71" s="140"/>
      <c r="OCL71" s="140"/>
      <c r="OCM71" s="140"/>
      <c r="OCN71" s="140"/>
      <c r="OCO71" s="140"/>
      <c r="OCP71" s="140"/>
      <c r="OCQ71" s="140"/>
      <c r="OCR71" s="140"/>
      <c r="OCS71" s="140"/>
      <c r="OCT71" s="140"/>
      <c r="OCU71" s="140"/>
      <c r="OCV71" s="140"/>
      <c r="OCW71" s="140"/>
      <c r="OCX71" s="140"/>
      <c r="OCY71" s="140"/>
      <c r="OCZ71" s="140"/>
      <c r="ODA71" s="140"/>
      <c r="ODB71" s="140"/>
      <c r="ODC71" s="140"/>
      <c r="ODD71" s="140"/>
      <c r="ODE71" s="140"/>
      <c r="ODF71" s="140"/>
      <c r="ODG71" s="140"/>
      <c r="ODH71" s="140"/>
      <c r="ODI71" s="140"/>
      <c r="ODJ71" s="140"/>
      <c r="ODK71" s="140"/>
      <c r="ODL71" s="140"/>
      <c r="ODM71" s="140"/>
      <c r="ODN71" s="140"/>
      <c r="ODO71" s="140"/>
      <c r="ODP71" s="140"/>
      <c r="ODQ71" s="140"/>
      <c r="ODR71" s="140"/>
      <c r="ODS71" s="140"/>
      <c r="ODT71" s="140"/>
      <c r="ODU71" s="140"/>
      <c r="ODV71" s="140"/>
      <c r="ODW71" s="140"/>
      <c r="ODX71" s="140"/>
      <c r="ODY71" s="140"/>
      <c r="ODZ71" s="140"/>
      <c r="OEA71" s="140"/>
      <c r="OEB71" s="140"/>
      <c r="OEC71" s="140"/>
      <c r="OED71" s="140"/>
      <c r="OEE71" s="140"/>
      <c r="OEF71" s="140"/>
      <c r="OEG71" s="140"/>
      <c r="OEH71" s="140"/>
      <c r="OEI71" s="140"/>
      <c r="OEJ71" s="140"/>
      <c r="OEK71" s="140"/>
      <c r="OEL71" s="140"/>
      <c r="OEM71" s="140"/>
      <c r="OEN71" s="140"/>
      <c r="OEO71" s="140"/>
      <c r="OEP71" s="140"/>
      <c r="OEQ71" s="140"/>
      <c r="OER71" s="140"/>
      <c r="OES71" s="140"/>
      <c r="OET71" s="140"/>
      <c r="OEU71" s="140"/>
      <c r="OEV71" s="140"/>
      <c r="OEW71" s="140"/>
      <c r="OEX71" s="140"/>
      <c r="OEY71" s="140"/>
      <c r="OEZ71" s="140"/>
      <c r="OFA71" s="140"/>
      <c r="OFB71" s="140"/>
      <c r="OFC71" s="140"/>
      <c r="OFD71" s="140"/>
      <c r="OFE71" s="140"/>
      <c r="OFF71" s="140"/>
      <c r="OFG71" s="140"/>
      <c r="OFH71" s="140"/>
      <c r="OFI71" s="140"/>
      <c r="OFJ71" s="140"/>
      <c r="OFK71" s="140"/>
      <c r="OFL71" s="140"/>
      <c r="OFM71" s="140"/>
      <c r="OFN71" s="140"/>
      <c r="OFO71" s="140"/>
      <c r="OFP71" s="140"/>
      <c r="OFQ71" s="140"/>
      <c r="OFR71" s="140"/>
      <c r="OFS71" s="140"/>
      <c r="OFT71" s="140"/>
      <c r="OFU71" s="140"/>
      <c r="OFV71" s="140"/>
      <c r="OFW71" s="140"/>
      <c r="OFX71" s="140"/>
      <c r="OFY71" s="140"/>
      <c r="OFZ71" s="140"/>
      <c r="OGA71" s="140"/>
      <c r="OGB71" s="140"/>
      <c r="OGC71" s="140"/>
      <c r="OGD71" s="140"/>
      <c r="OGE71" s="140"/>
      <c r="OGF71" s="140"/>
      <c r="OGG71" s="140"/>
      <c r="OGH71" s="140"/>
      <c r="OGI71" s="140"/>
      <c r="OGJ71" s="140"/>
      <c r="OGK71" s="140"/>
      <c r="OGL71" s="140"/>
      <c r="OGM71" s="140"/>
      <c r="OGN71" s="140"/>
      <c r="OGO71" s="140"/>
      <c r="OGP71" s="140"/>
      <c r="OGQ71" s="140"/>
      <c r="OGR71" s="140"/>
      <c r="OGS71" s="140"/>
      <c r="OGT71" s="140"/>
      <c r="OGU71" s="140"/>
      <c r="OGV71" s="140"/>
      <c r="OGW71" s="140"/>
      <c r="OGX71" s="140"/>
      <c r="OGY71" s="140"/>
      <c r="OGZ71" s="140"/>
      <c r="OHA71" s="140"/>
      <c r="OHB71" s="140"/>
      <c r="OHC71" s="140"/>
      <c r="OHD71" s="140"/>
      <c r="OHE71" s="140"/>
      <c r="OHF71" s="140"/>
      <c r="OHG71" s="140"/>
      <c r="OHH71" s="140"/>
      <c r="OHI71" s="140"/>
      <c r="OHJ71" s="140"/>
      <c r="OHK71" s="140"/>
      <c r="OHL71" s="140"/>
      <c r="OHM71" s="140"/>
      <c r="OHN71" s="140"/>
      <c r="OHO71" s="140"/>
      <c r="OHP71" s="140"/>
      <c r="OHQ71" s="140"/>
      <c r="OHR71" s="140"/>
      <c r="OHS71" s="140"/>
      <c r="OHT71" s="140"/>
      <c r="OHU71" s="140"/>
      <c r="OHV71" s="140"/>
      <c r="OHW71" s="140"/>
      <c r="OHX71" s="140"/>
      <c r="OHY71" s="140"/>
      <c r="OHZ71" s="140"/>
      <c r="OIA71" s="140"/>
      <c r="OIB71" s="140"/>
      <c r="OIC71" s="140"/>
      <c r="OID71" s="140"/>
      <c r="OIE71" s="140"/>
      <c r="OIF71" s="140"/>
      <c r="OIG71" s="140"/>
      <c r="OIH71" s="140"/>
      <c r="OII71" s="140"/>
      <c r="OIJ71" s="140"/>
      <c r="OIK71" s="140"/>
      <c r="OIL71" s="140"/>
      <c r="OIM71" s="140"/>
      <c r="OIN71" s="140"/>
      <c r="OIO71" s="140"/>
      <c r="OIP71" s="140"/>
      <c r="OIQ71" s="140"/>
      <c r="OIR71" s="140"/>
      <c r="OIS71" s="140"/>
      <c r="OIT71" s="140"/>
      <c r="OIU71" s="140"/>
      <c r="OIV71" s="140"/>
      <c r="OIW71" s="140"/>
      <c r="OIX71" s="140"/>
      <c r="OIY71" s="140"/>
      <c r="OIZ71" s="140"/>
      <c r="OJA71" s="140"/>
      <c r="OJB71" s="140"/>
      <c r="OJC71" s="140"/>
      <c r="OJD71" s="140"/>
      <c r="OJE71" s="140"/>
      <c r="OJF71" s="140"/>
      <c r="OJG71" s="140"/>
      <c r="OJH71" s="140"/>
      <c r="OJI71" s="140"/>
      <c r="OJJ71" s="140"/>
      <c r="OJK71" s="140"/>
      <c r="OJL71" s="140"/>
      <c r="OJM71" s="140"/>
      <c r="OJN71" s="140"/>
      <c r="OJO71" s="140"/>
      <c r="OJP71" s="140"/>
      <c r="OJQ71" s="140"/>
      <c r="OJR71" s="140"/>
      <c r="OJS71" s="140"/>
      <c r="OJT71" s="140"/>
      <c r="OJU71" s="140"/>
      <c r="OJV71" s="140"/>
      <c r="OJW71" s="140"/>
      <c r="OJX71" s="140"/>
      <c r="OJY71" s="140"/>
      <c r="OJZ71" s="140"/>
      <c r="OKA71" s="140"/>
      <c r="OKB71" s="140"/>
      <c r="OKC71" s="140"/>
      <c r="OKD71" s="140"/>
      <c r="OKE71" s="140"/>
      <c r="OKF71" s="140"/>
      <c r="OKG71" s="140"/>
      <c r="OKH71" s="140"/>
      <c r="OKI71" s="140"/>
      <c r="OKJ71" s="140"/>
      <c r="OKK71" s="140"/>
      <c r="OKL71" s="140"/>
      <c r="OKM71" s="140"/>
      <c r="OKN71" s="140"/>
      <c r="OKO71" s="140"/>
      <c r="OKP71" s="140"/>
      <c r="OKQ71" s="140"/>
      <c r="OKR71" s="140"/>
      <c r="OKS71" s="140"/>
      <c r="OKT71" s="140"/>
      <c r="OKU71" s="140"/>
      <c r="OKV71" s="140"/>
      <c r="OKW71" s="140"/>
      <c r="OKX71" s="140"/>
      <c r="OKY71" s="140"/>
      <c r="OKZ71" s="140"/>
      <c r="OLA71" s="140"/>
      <c r="OLB71" s="140"/>
      <c r="OLC71" s="140"/>
      <c r="OLD71" s="140"/>
      <c r="OLE71" s="140"/>
      <c r="OLF71" s="140"/>
      <c r="OLG71" s="140"/>
      <c r="OLH71" s="140"/>
      <c r="OLI71" s="140"/>
      <c r="OLJ71" s="140"/>
      <c r="OLK71" s="140"/>
      <c r="OLL71" s="140"/>
      <c r="OLM71" s="140"/>
      <c r="OLN71" s="140"/>
      <c r="OLO71" s="140"/>
      <c r="OLP71" s="140"/>
      <c r="OLQ71" s="140"/>
      <c r="OLR71" s="140"/>
      <c r="OLS71" s="140"/>
      <c r="OLT71" s="140"/>
      <c r="OLU71" s="140"/>
      <c r="OLV71" s="140"/>
      <c r="OLW71" s="140"/>
      <c r="OLX71" s="140"/>
      <c r="OLY71" s="140"/>
      <c r="OLZ71" s="140"/>
      <c r="OMA71" s="140"/>
      <c r="OMB71" s="140"/>
      <c r="OMC71" s="140"/>
      <c r="OMD71" s="140"/>
      <c r="OME71" s="140"/>
      <c r="OMF71" s="140"/>
      <c r="OMG71" s="140"/>
      <c r="OMH71" s="140"/>
      <c r="OMI71" s="140"/>
      <c r="OMJ71" s="140"/>
      <c r="OMK71" s="140"/>
      <c r="OML71" s="140"/>
      <c r="OMM71" s="140"/>
      <c r="OMN71" s="140"/>
      <c r="OMO71" s="140"/>
      <c r="OMP71" s="140"/>
      <c r="OMQ71" s="140"/>
      <c r="OMR71" s="140"/>
      <c r="OMS71" s="140"/>
      <c r="OMT71" s="140"/>
      <c r="OMU71" s="140"/>
      <c r="OMV71" s="140"/>
      <c r="OMW71" s="140"/>
      <c r="OMX71" s="140"/>
      <c r="OMY71" s="140"/>
      <c r="OMZ71" s="140"/>
      <c r="ONA71" s="140"/>
      <c r="ONB71" s="140"/>
      <c r="ONC71" s="140"/>
      <c r="OND71" s="140"/>
      <c r="ONE71" s="140"/>
      <c r="ONF71" s="140"/>
      <c r="ONG71" s="140"/>
      <c r="ONH71" s="140"/>
      <c r="ONI71" s="140"/>
      <c r="ONJ71" s="140"/>
      <c r="ONK71" s="140"/>
      <c r="ONL71" s="140"/>
      <c r="ONM71" s="140"/>
      <c r="ONN71" s="140"/>
      <c r="ONO71" s="140"/>
      <c r="ONP71" s="140"/>
      <c r="ONQ71" s="140"/>
      <c r="ONR71" s="140"/>
      <c r="ONS71" s="140"/>
      <c r="ONT71" s="140"/>
      <c r="ONU71" s="140"/>
      <c r="ONV71" s="140"/>
      <c r="ONW71" s="140"/>
      <c r="ONX71" s="140"/>
      <c r="ONY71" s="140"/>
      <c r="ONZ71" s="140"/>
      <c r="OOA71" s="140"/>
      <c r="OOB71" s="140"/>
      <c r="OOC71" s="140"/>
      <c r="OOD71" s="140"/>
      <c r="OOE71" s="140"/>
      <c r="OOF71" s="140"/>
      <c r="OOG71" s="140"/>
      <c r="OOH71" s="140"/>
      <c r="OOI71" s="140"/>
      <c r="OOJ71" s="140"/>
      <c r="OOK71" s="140"/>
      <c r="OOL71" s="140"/>
      <c r="OOM71" s="140"/>
      <c r="OON71" s="140"/>
      <c r="OOO71" s="140"/>
      <c r="OOP71" s="140"/>
      <c r="OOQ71" s="140"/>
      <c r="OOR71" s="140"/>
      <c r="OOS71" s="140"/>
      <c r="OOT71" s="140"/>
      <c r="OOU71" s="140"/>
      <c r="OOV71" s="140"/>
      <c r="OOW71" s="140"/>
      <c r="OOX71" s="140"/>
      <c r="OOY71" s="140"/>
      <c r="OOZ71" s="140"/>
      <c r="OPA71" s="140"/>
      <c r="OPB71" s="140"/>
      <c r="OPC71" s="140"/>
      <c r="OPD71" s="140"/>
      <c r="OPE71" s="140"/>
      <c r="OPF71" s="140"/>
      <c r="OPG71" s="140"/>
      <c r="OPH71" s="140"/>
      <c r="OPI71" s="140"/>
      <c r="OPJ71" s="140"/>
      <c r="OPK71" s="140"/>
      <c r="OPL71" s="140"/>
      <c r="OPM71" s="140"/>
      <c r="OPN71" s="140"/>
      <c r="OPO71" s="140"/>
      <c r="OPP71" s="140"/>
      <c r="OPQ71" s="140"/>
      <c r="OPR71" s="140"/>
      <c r="OPS71" s="140"/>
      <c r="OPT71" s="140"/>
      <c r="OPU71" s="140"/>
      <c r="OPV71" s="140"/>
      <c r="OPW71" s="140"/>
      <c r="OPX71" s="140"/>
      <c r="OPY71" s="140"/>
      <c r="OPZ71" s="140"/>
      <c r="OQA71" s="140"/>
      <c r="OQB71" s="140"/>
      <c r="OQC71" s="140"/>
      <c r="OQD71" s="140"/>
      <c r="OQE71" s="140"/>
      <c r="OQF71" s="140"/>
      <c r="OQG71" s="140"/>
      <c r="OQH71" s="140"/>
      <c r="OQI71" s="140"/>
      <c r="OQJ71" s="140"/>
      <c r="OQK71" s="140"/>
      <c r="OQL71" s="140"/>
      <c r="OQM71" s="140"/>
      <c r="OQN71" s="140"/>
      <c r="OQO71" s="140"/>
      <c r="OQP71" s="140"/>
      <c r="OQQ71" s="140"/>
      <c r="OQR71" s="140"/>
      <c r="OQS71" s="140"/>
      <c r="OQT71" s="140"/>
      <c r="OQU71" s="140"/>
      <c r="OQV71" s="140"/>
      <c r="OQW71" s="140"/>
      <c r="OQX71" s="140"/>
      <c r="OQY71" s="140"/>
      <c r="OQZ71" s="140"/>
      <c r="ORA71" s="140"/>
      <c r="ORB71" s="140"/>
      <c r="ORC71" s="140"/>
      <c r="ORD71" s="140"/>
      <c r="ORE71" s="140"/>
      <c r="ORF71" s="140"/>
      <c r="ORG71" s="140"/>
      <c r="ORH71" s="140"/>
      <c r="ORI71" s="140"/>
      <c r="ORJ71" s="140"/>
      <c r="ORK71" s="140"/>
      <c r="ORL71" s="140"/>
      <c r="ORM71" s="140"/>
      <c r="ORN71" s="140"/>
      <c r="ORO71" s="140"/>
      <c r="ORP71" s="140"/>
      <c r="ORQ71" s="140"/>
      <c r="ORR71" s="140"/>
      <c r="ORS71" s="140"/>
      <c r="ORT71" s="140"/>
      <c r="ORU71" s="140"/>
      <c r="ORV71" s="140"/>
      <c r="ORW71" s="140"/>
      <c r="ORX71" s="140"/>
      <c r="ORY71" s="140"/>
      <c r="ORZ71" s="140"/>
      <c r="OSA71" s="140"/>
      <c r="OSB71" s="140"/>
      <c r="OSC71" s="140"/>
      <c r="OSD71" s="140"/>
      <c r="OSE71" s="140"/>
      <c r="OSF71" s="140"/>
      <c r="OSG71" s="140"/>
      <c r="OSH71" s="140"/>
      <c r="OSI71" s="140"/>
      <c r="OSJ71" s="140"/>
      <c r="OSK71" s="140"/>
      <c r="OSL71" s="140"/>
      <c r="OSM71" s="140"/>
      <c r="OSN71" s="140"/>
      <c r="OSO71" s="140"/>
      <c r="OSP71" s="140"/>
      <c r="OSQ71" s="140"/>
      <c r="OSR71" s="140"/>
      <c r="OSS71" s="140"/>
      <c r="OST71" s="140"/>
      <c r="OSU71" s="140"/>
      <c r="OSV71" s="140"/>
      <c r="OSW71" s="140"/>
      <c r="OSX71" s="140"/>
      <c r="OSY71" s="140"/>
      <c r="OSZ71" s="140"/>
      <c r="OTA71" s="140"/>
      <c r="OTB71" s="140"/>
      <c r="OTC71" s="140"/>
      <c r="OTD71" s="140"/>
      <c r="OTE71" s="140"/>
      <c r="OTF71" s="140"/>
      <c r="OTG71" s="140"/>
      <c r="OTH71" s="140"/>
      <c r="OTI71" s="140"/>
      <c r="OTJ71" s="140"/>
      <c r="OTK71" s="140"/>
      <c r="OTL71" s="140"/>
      <c r="OTM71" s="140"/>
      <c r="OTN71" s="140"/>
      <c r="OTO71" s="140"/>
      <c r="OTP71" s="140"/>
      <c r="OTQ71" s="140"/>
      <c r="OTR71" s="140"/>
      <c r="OTS71" s="140"/>
      <c r="OTT71" s="140"/>
      <c r="OTU71" s="140"/>
      <c r="OTV71" s="140"/>
      <c r="OTW71" s="140"/>
      <c r="OTX71" s="140"/>
      <c r="OTY71" s="140"/>
      <c r="OTZ71" s="140"/>
      <c r="OUA71" s="140"/>
      <c r="OUB71" s="140"/>
      <c r="OUC71" s="140"/>
      <c r="OUD71" s="140"/>
      <c r="OUE71" s="140"/>
      <c r="OUF71" s="140"/>
      <c r="OUG71" s="140"/>
      <c r="OUH71" s="140"/>
      <c r="OUI71" s="140"/>
      <c r="OUJ71" s="140"/>
      <c r="OUK71" s="140"/>
      <c r="OUL71" s="140"/>
      <c r="OUM71" s="140"/>
      <c r="OUN71" s="140"/>
      <c r="OUO71" s="140"/>
      <c r="OUP71" s="140"/>
      <c r="OUQ71" s="140"/>
      <c r="OUR71" s="140"/>
      <c r="OUS71" s="140"/>
      <c r="OUT71" s="140"/>
      <c r="OUU71" s="140"/>
      <c r="OUV71" s="140"/>
      <c r="OUW71" s="140"/>
      <c r="OUX71" s="140"/>
      <c r="OUY71" s="140"/>
      <c r="OUZ71" s="140"/>
      <c r="OVA71" s="140"/>
      <c r="OVB71" s="140"/>
      <c r="OVC71" s="140"/>
      <c r="OVD71" s="140"/>
      <c r="OVE71" s="140"/>
      <c r="OVF71" s="140"/>
      <c r="OVG71" s="140"/>
      <c r="OVH71" s="140"/>
      <c r="OVI71" s="140"/>
      <c r="OVJ71" s="140"/>
      <c r="OVK71" s="140"/>
      <c r="OVL71" s="140"/>
      <c r="OVM71" s="140"/>
      <c r="OVN71" s="140"/>
      <c r="OVO71" s="140"/>
      <c r="OVP71" s="140"/>
      <c r="OVQ71" s="140"/>
      <c r="OVR71" s="140"/>
      <c r="OVS71" s="140"/>
      <c r="OVT71" s="140"/>
      <c r="OVU71" s="140"/>
      <c r="OVV71" s="140"/>
      <c r="OVW71" s="140"/>
      <c r="OVX71" s="140"/>
      <c r="OVY71" s="140"/>
      <c r="OVZ71" s="140"/>
      <c r="OWA71" s="140"/>
      <c r="OWB71" s="140"/>
      <c r="OWC71" s="140"/>
      <c r="OWD71" s="140"/>
      <c r="OWE71" s="140"/>
      <c r="OWF71" s="140"/>
      <c r="OWG71" s="140"/>
      <c r="OWH71" s="140"/>
      <c r="OWI71" s="140"/>
      <c r="OWJ71" s="140"/>
      <c r="OWK71" s="140"/>
      <c r="OWL71" s="140"/>
      <c r="OWM71" s="140"/>
      <c r="OWN71" s="140"/>
      <c r="OWO71" s="140"/>
      <c r="OWP71" s="140"/>
      <c r="OWQ71" s="140"/>
      <c r="OWR71" s="140"/>
      <c r="OWS71" s="140"/>
      <c r="OWT71" s="140"/>
      <c r="OWU71" s="140"/>
      <c r="OWV71" s="140"/>
      <c r="OWW71" s="140"/>
      <c r="OWX71" s="140"/>
      <c r="OWY71" s="140"/>
      <c r="OWZ71" s="140"/>
      <c r="OXA71" s="140"/>
      <c r="OXB71" s="140"/>
      <c r="OXC71" s="140"/>
      <c r="OXD71" s="140"/>
      <c r="OXE71" s="140"/>
      <c r="OXF71" s="140"/>
      <c r="OXG71" s="140"/>
      <c r="OXH71" s="140"/>
      <c r="OXI71" s="140"/>
      <c r="OXJ71" s="140"/>
      <c r="OXK71" s="140"/>
      <c r="OXL71" s="140"/>
      <c r="OXM71" s="140"/>
      <c r="OXN71" s="140"/>
      <c r="OXO71" s="140"/>
      <c r="OXP71" s="140"/>
      <c r="OXQ71" s="140"/>
      <c r="OXR71" s="140"/>
      <c r="OXS71" s="140"/>
      <c r="OXT71" s="140"/>
      <c r="OXU71" s="140"/>
      <c r="OXV71" s="140"/>
      <c r="OXW71" s="140"/>
      <c r="OXX71" s="140"/>
      <c r="OXY71" s="140"/>
      <c r="OXZ71" s="140"/>
      <c r="OYA71" s="140"/>
      <c r="OYB71" s="140"/>
      <c r="OYC71" s="140"/>
      <c r="OYD71" s="140"/>
      <c r="OYE71" s="140"/>
      <c r="OYF71" s="140"/>
      <c r="OYG71" s="140"/>
      <c r="OYH71" s="140"/>
      <c r="OYI71" s="140"/>
      <c r="OYJ71" s="140"/>
      <c r="OYK71" s="140"/>
      <c r="OYL71" s="140"/>
      <c r="OYM71" s="140"/>
      <c r="OYN71" s="140"/>
      <c r="OYO71" s="140"/>
      <c r="OYP71" s="140"/>
      <c r="OYQ71" s="140"/>
      <c r="OYR71" s="140"/>
      <c r="OYS71" s="140"/>
      <c r="OYT71" s="140"/>
      <c r="OYU71" s="140"/>
      <c r="OYV71" s="140"/>
      <c r="OYW71" s="140"/>
      <c r="OYX71" s="140"/>
      <c r="OYY71" s="140"/>
      <c r="OYZ71" s="140"/>
      <c r="OZA71" s="140"/>
      <c r="OZB71" s="140"/>
      <c r="OZC71" s="140"/>
      <c r="OZD71" s="140"/>
      <c r="OZE71" s="140"/>
      <c r="OZF71" s="140"/>
      <c r="OZG71" s="140"/>
      <c r="OZH71" s="140"/>
      <c r="OZI71" s="140"/>
      <c r="OZJ71" s="140"/>
      <c r="OZK71" s="140"/>
      <c r="OZL71" s="140"/>
      <c r="OZM71" s="140"/>
      <c r="OZN71" s="140"/>
      <c r="OZO71" s="140"/>
      <c r="OZP71" s="140"/>
      <c r="OZQ71" s="140"/>
      <c r="OZR71" s="140"/>
      <c r="OZS71" s="140"/>
      <c r="OZT71" s="140"/>
      <c r="OZU71" s="140"/>
      <c r="OZV71" s="140"/>
      <c r="OZW71" s="140"/>
      <c r="OZX71" s="140"/>
      <c r="OZY71" s="140"/>
      <c r="OZZ71" s="140"/>
      <c r="PAA71" s="140"/>
      <c r="PAB71" s="140"/>
      <c r="PAC71" s="140"/>
      <c r="PAD71" s="140"/>
      <c r="PAE71" s="140"/>
      <c r="PAF71" s="140"/>
      <c r="PAG71" s="140"/>
      <c r="PAH71" s="140"/>
      <c r="PAI71" s="140"/>
      <c r="PAJ71" s="140"/>
      <c r="PAK71" s="140"/>
      <c r="PAL71" s="140"/>
      <c r="PAM71" s="140"/>
      <c r="PAN71" s="140"/>
      <c r="PAO71" s="140"/>
      <c r="PAP71" s="140"/>
      <c r="PAQ71" s="140"/>
      <c r="PAR71" s="140"/>
      <c r="PAS71" s="140"/>
      <c r="PAT71" s="140"/>
      <c r="PAU71" s="140"/>
      <c r="PAV71" s="140"/>
      <c r="PAW71" s="140"/>
      <c r="PAX71" s="140"/>
      <c r="PAY71" s="140"/>
      <c r="PAZ71" s="140"/>
      <c r="PBA71" s="140"/>
      <c r="PBB71" s="140"/>
      <c r="PBC71" s="140"/>
      <c r="PBD71" s="140"/>
      <c r="PBE71" s="140"/>
      <c r="PBF71" s="140"/>
      <c r="PBG71" s="140"/>
      <c r="PBH71" s="140"/>
      <c r="PBI71" s="140"/>
      <c r="PBJ71" s="140"/>
      <c r="PBK71" s="140"/>
      <c r="PBL71" s="140"/>
      <c r="PBM71" s="140"/>
      <c r="PBN71" s="140"/>
      <c r="PBO71" s="140"/>
      <c r="PBP71" s="140"/>
      <c r="PBQ71" s="140"/>
      <c r="PBR71" s="140"/>
      <c r="PBS71" s="140"/>
      <c r="PBT71" s="140"/>
      <c r="PBU71" s="140"/>
      <c r="PBV71" s="140"/>
      <c r="PBW71" s="140"/>
      <c r="PBX71" s="140"/>
      <c r="PBY71" s="140"/>
      <c r="PBZ71" s="140"/>
      <c r="PCA71" s="140"/>
      <c r="PCB71" s="140"/>
      <c r="PCC71" s="140"/>
      <c r="PCD71" s="140"/>
      <c r="PCE71" s="140"/>
      <c r="PCF71" s="140"/>
      <c r="PCG71" s="140"/>
      <c r="PCH71" s="140"/>
      <c r="PCI71" s="140"/>
      <c r="PCJ71" s="140"/>
      <c r="PCK71" s="140"/>
      <c r="PCL71" s="140"/>
      <c r="PCM71" s="140"/>
      <c r="PCN71" s="140"/>
      <c r="PCO71" s="140"/>
      <c r="PCP71" s="140"/>
      <c r="PCQ71" s="140"/>
      <c r="PCR71" s="140"/>
      <c r="PCS71" s="140"/>
      <c r="PCT71" s="140"/>
      <c r="PCU71" s="140"/>
      <c r="PCV71" s="140"/>
      <c r="PCW71" s="140"/>
      <c r="PCX71" s="140"/>
      <c r="PCY71" s="140"/>
      <c r="PCZ71" s="140"/>
      <c r="PDA71" s="140"/>
      <c r="PDB71" s="140"/>
      <c r="PDC71" s="140"/>
      <c r="PDD71" s="140"/>
      <c r="PDE71" s="140"/>
      <c r="PDF71" s="140"/>
      <c r="PDG71" s="140"/>
      <c r="PDH71" s="140"/>
      <c r="PDI71" s="140"/>
      <c r="PDJ71" s="140"/>
      <c r="PDK71" s="140"/>
      <c r="PDL71" s="140"/>
      <c r="PDM71" s="140"/>
      <c r="PDN71" s="140"/>
      <c r="PDO71" s="140"/>
      <c r="PDP71" s="140"/>
      <c r="PDQ71" s="140"/>
      <c r="PDR71" s="140"/>
      <c r="PDS71" s="140"/>
      <c r="PDT71" s="140"/>
      <c r="PDU71" s="140"/>
      <c r="PDV71" s="140"/>
      <c r="PDW71" s="140"/>
      <c r="PDX71" s="140"/>
      <c r="PDY71" s="140"/>
      <c r="PDZ71" s="140"/>
      <c r="PEA71" s="140"/>
      <c r="PEB71" s="140"/>
      <c r="PEC71" s="140"/>
      <c r="PED71" s="140"/>
      <c r="PEE71" s="140"/>
      <c r="PEF71" s="140"/>
      <c r="PEG71" s="140"/>
      <c r="PEH71" s="140"/>
      <c r="PEI71" s="140"/>
      <c r="PEJ71" s="140"/>
      <c r="PEK71" s="140"/>
      <c r="PEL71" s="140"/>
      <c r="PEM71" s="140"/>
      <c r="PEN71" s="140"/>
      <c r="PEO71" s="140"/>
      <c r="PEP71" s="140"/>
      <c r="PEQ71" s="140"/>
      <c r="PER71" s="140"/>
      <c r="PES71" s="140"/>
      <c r="PET71" s="140"/>
      <c r="PEU71" s="140"/>
      <c r="PEV71" s="140"/>
      <c r="PEW71" s="140"/>
      <c r="PEX71" s="140"/>
      <c r="PEY71" s="140"/>
      <c r="PEZ71" s="140"/>
      <c r="PFA71" s="140"/>
      <c r="PFB71" s="140"/>
      <c r="PFC71" s="140"/>
      <c r="PFD71" s="140"/>
      <c r="PFE71" s="140"/>
      <c r="PFF71" s="140"/>
      <c r="PFG71" s="140"/>
      <c r="PFH71" s="140"/>
      <c r="PFI71" s="140"/>
      <c r="PFJ71" s="140"/>
      <c r="PFK71" s="140"/>
      <c r="PFL71" s="140"/>
      <c r="PFM71" s="140"/>
      <c r="PFN71" s="140"/>
      <c r="PFO71" s="140"/>
      <c r="PFP71" s="140"/>
      <c r="PFQ71" s="140"/>
      <c r="PFR71" s="140"/>
      <c r="PFS71" s="140"/>
      <c r="PFT71" s="140"/>
      <c r="PFU71" s="140"/>
      <c r="PFV71" s="140"/>
      <c r="PFW71" s="140"/>
      <c r="PFX71" s="140"/>
      <c r="PFY71" s="140"/>
      <c r="PFZ71" s="140"/>
      <c r="PGA71" s="140"/>
      <c r="PGB71" s="140"/>
      <c r="PGC71" s="140"/>
      <c r="PGD71" s="140"/>
      <c r="PGE71" s="140"/>
      <c r="PGF71" s="140"/>
      <c r="PGG71" s="140"/>
      <c r="PGH71" s="140"/>
      <c r="PGI71" s="140"/>
      <c r="PGJ71" s="140"/>
      <c r="PGK71" s="140"/>
      <c r="PGL71" s="140"/>
      <c r="PGM71" s="140"/>
      <c r="PGN71" s="140"/>
      <c r="PGO71" s="140"/>
      <c r="PGP71" s="140"/>
      <c r="PGQ71" s="140"/>
      <c r="PGR71" s="140"/>
      <c r="PGS71" s="140"/>
      <c r="PGT71" s="140"/>
      <c r="PGU71" s="140"/>
      <c r="PGV71" s="140"/>
      <c r="PGW71" s="140"/>
      <c r="PGX71" s="140"/>
      <c r="PGY71" s="140"/>
      <c r="PGZ71" s="140"/>
      <c r="PHA71" s="140"/>
      <c r="PHB71" s="140"/>
      <c r="PHC71" s="140"/>
      <c r="PHD71" s="140"/>
      <c r="PHE71" s="140"/>
      <c r="PHF71" s="140"/>
      <c r="PHG71" s="140"/>
      <c r="PHH71" s="140"/>
      <c r="PHI71" s="140"/>
      <c r="PHJ71" s="140"/>
      <c r="PHK71" s="140"/>
      <c r="PHL71" s="140"/>
      <c r="PHM71" s="140"/>
      <c r="PHN71" s="140"/>
      <c r="PHO71" s="140"/>
      <c r="PHP71" s="140"/>
      <c r="PHQ71" s="140"/>
      <c r="PHR71" s="140"/>
      <c r="PHS71" s="140"/>
      <c r="PHT71" s="140"/>
      <c r="PHU71" s="140"/>
      <c r="PHV71" s="140"/>
      <c r="PHW71" s="140"/>
      <c r="PHX71" s="140"/>
      <c r="PHY71" s="140"/>
      <c r="PHZ71" s="140"/>
      <c r="PIA71" s="140"/>
      <c r="PIB71" s="140"/>
      <c r="PIC71" s="140"/>
      <c r="PID71" s="140"/>
      <c r="PIE71" s="140"/>
      <c r="PIF71" s="140"/>
      <c r="PIG71" s="140"/>
      <c r="PIH71" s="140"/>
      <c r="PII71" s="140"/>
      <c r="PIJ71" s="140"/>
      <c r="PIK71" s="140"/>
      <c r="PIL71" s="140"/>
      <c r="PIM71" s="140"/>
      <c r="PIN71" s="140"/>
      <c r="PIO71" s="140"/>
      <c r="PIP71" s="140"/>
      <c r="PIQ71" s="140"/>
      <c r="PIR71" s="140"/>
      <c r="PIS71" s="140"/>
      <c r="PIT71" s="140"/>
      <c r="PIU71" s="140"/>
      <c r="PIV71" s="140"/>
      <c r="PIW71" s="140"/>
      <c r="PIX71" s="140"/>
      <c r="PIY71" s="140"/>
      <c r="PIZ71" s="140"/>
      <c r="PJA71" s="140"/>
      <c r="PJB71" s="140"/>
      <c r="PJC71" s="140"/>
      <c r="PJD71" s="140"/>
      <c r="PJE71" s="140"/>
      <c r="PJF71" s="140"/>
      <c r="PJG71" s="140"/>
      <c r="PJH71" s="140"/>
      <c r="PJI71" s="140"/>
      <c r="PJJ71" s="140"/>
      <c r="PJK71" s="140"/>
      <c r="PJL71" s="140"/>
      <c r="PJM71" s="140"/>
      <c r="PJN71" s="140"/>
      <c r="PJO71" s="140"/>
      <c r="PJP71" s="140"/>
      <c r="PJQ71" s="140"/>
      <c r="PJR71" s="140"/>
      <c r="PJS71" s="140"/>
      <c r="PJT71" s="140"/>
      <c r="PJU71" s="140"/>
      <c r="PJV71" s="140"/>
      <c r="PJW71" s="140"/>
      <c r="PJX71" s="140"/>
      <c r="PJY71" s="140"/>
      <c r="PJZ71" s="140"/>
      <c r="PKA71" s="140"/>
      <c r="PKB71" s="140"/>
      <c r="PKC71" s="140"/>
      <c r="PKD71" s="140"/>
      <c r="PKE71" s="140"/>
      <c r="PKF71" s="140"/>
      <c r="PKG71" s="140"/>
      <c r="PKH71" s="140"/>
      <c r="PKI71" s="140"/>
      <c r="PKJ71" s="140"/>
      <c r="PKK71" s="140"/>
      <c r="PKL71" s="140"/>
      <c r="PKM71" s="140"/>
      <c r="PKN71" s="140"/>
      <c r="PKO71" s="140"/>
      <c r="PKP71" s="140"/>
      <c r="PKQ71" s="140"/>
      <c r="PKR71" s="140"/>
      <c r="PKS71" s="140"/>
      <c r="PKT71" s="140"/>
      <c r="PKU71" s="140"/>
      <c r="PKV71" s="140"/>
      <c r="PKW71" s="140"/>
      <c r="PKX71" s="140"/>
      <c r="PKY71" s="140"/>
      <c r="PKZ71" s="140"/>
      <c r="PLA71" s="140"/>
      <c r="PLB71" s="140"/>
      <c r="PLC71" s="140"/>
      <c r="PLD71" s="140"/>
      <c r="PLE71" s="140"/>
      <c r="PLF71" s="140"/>
      <c r="PLG71" s="140"/>
      <c r="PLH71" s="140"/>
      <c r="PLI71" s="140"/>
      <c r="PLJ71" s="140"/>
      <c r="PLK71" s="140"/>
      <c r="PLL71" s="140"/>
      <c r="PLM71" s="140"/>
      <c r="PLN71" s="140"/>
      <c r="PLO71" s="140"/>
      <c r="PLP71" s="140"/>
      <c r="PLQ71" s="140"/>
      <c r="PLR71" s="140"/>
      <c r="PLS71" s="140"/>
      <c r="PLT71" s="140"/>
      <c r="PLU71" s="140"/>
      <c r="PLV71" s="140"/>
      <c r="PLW71" s="140"/>
      <c r="PLX71" s="140"/>
      <c r="PLY71" s="140"/>
      <c r="PLZ71" s="140"/>
      <c r="PMA71" s="140"/>
      <c r="PMB71" s="140"/>
      <c r="PMC71" s="140"/>
      <c r="PMD71" s="140"/>
      <c r="PME71" s="140"/>
      <c r="PMF71" s="140"/>
      <c r="PMG71" s="140"/>
      <c r="PMH71" s="140"/>
      <c r="PMI71" s="140"/>
      <c r="PMJ71" s="140"/>
      <c r="PMK71" s="140"/>
      <c r="PML71" s="140"/>
      <c r="PMM71" s="140"/>
      <c r="PMN71" s="140"/>
      <c r="PMO71" s="140"/>
      <c r="PMP71" s="140"/>
      <c r="PMQ71" s="140"/>
      <c r="PMR71" s="140"/>
      <c r="PMS71" s="140"/>
      <c r="PMT71" s="140"/>
      <c r="PMU71" s="140"/>
      <c r="PMV71" s="140"/>
      <c r="PMW71" s="140"/>
      <c r="PMX71" s="140"/>
      <c r="PMY71" s="140"/>
      <c r="PMZ71" s="140"/>
      <c r="PNA71" s="140"/>
      <c r="PNB71" s="140"/>
      <c r="PNC71" s="140"/>
      <c r="PND71" s="140"/>
      <c r="PNE71" s="140"/>
      <c r="PNF71" s="140"/>
      <c r="PNG71" s="140"/>
      <c r="PNH71" s="140"/>
      <c r="PNI71" s="140"/>
      <c r="PNJ71" s="140"/>
      <c r="PNK71" s="140"/>
      <c r="PNL71" s="140"/>
      <c r="PNM71" s="140"/>
      <c r="PNN71" s="140"/>
      <c r="PNO71" s="140"/>
      <c r="PNP71" s="140"/>
      <c r="PNQ71" s="140"/>
      <c r="PNR71" s="140"/>
      <c r="PNS71" s="140"/>
      <c r="PNT71" s="140"/>
      <c r="PNU71" s="140"/>
      <c r="PNV71" s="140"/>
      <c r="PNW71" s="140"/>
      <c r="PNX71" s="140"/>
      <c r="PNY71" s="140"/>
      <c r="PNZ71" s="140"/>
      <c r="POA71" s="140"/>
      <c r="POB71" s="140"/>
      <c r="POC71" s="140"/>
      <c r="POD71" s="140"/>
      <c r="POE71" s="140"/>
      <c r="POF71" s="140"/>
      <c r="POG71" s="140"/>
      <c r="POH71" s="140"/>
      <c r="POI71" s="140"/>
      <c r="POJ71" s="140"/>
      <c r="POK71" s="140"/>
      <c r="POL71" s="140"/>
      <c r="POM71" s="140"/>
      <c r="PON71" s="140"/>
      <c r="POO71" s="140"/>
      <c r="POP71" s="140"/>
      <c r="POQ71" s="140"/>
      <c r="POR71" s="140"/>
      <c r="POS71" s="140"/>
      <c r="POT71" s="140"/>
      <c r="POU71" s="140"/>
      <c r="POV71" s="140"/>
      <c r="POW71" s="140"/>
      <c r="POX71" s="140"/>
      <c r="POY71" s="140"/>
      <c r="POZ71" s="140"/>
      <c r="PPA71" s="140"/>
      <c r="PPB71" s="140"/>
      <c r="PPC71" s="140"/>
      <c r="PPD71" s="140"/>
      <c r="PPE71" s="140"/>
      <c r="PPF71" s="140"/>
      <c r="PPG71" s="140"/>
      <c r="PPH71" s="140"/>
      <c r="PPI71" s="140"/>
      <c r="PPJ71" s="140"/>
      <c r="PPK71" s="140"/>
      <c r="PPL71" s="140"/>
      <c r="PPM71" s="140"/>
      <c r="PPN71" s="140"/>
      <c r="PPO71" s="140"/>
      <c r="PPP71" s="140"/>
      <c r="PPQ71" s="140"/>
      <c r="PPR71" s="140"/>
      <c r="PPS71" s="140"/>
      <c r="PPT71" s="140"/>
      <c r="PPU71" s="140"/>
      <c r="PPV71" s="140"/>
      <c r="PPW71" s="140"/>
      <c r="PPX71" s="140"/>
      <c r="PPY71" s="140"/>
      <c r="PPZ71" s="140"/>
      <c r="PQA71" s="140"/>
      <c r="PQB71" s="140"/>
      <c r="PQC71" s="140"/>
      <c r="PQD71" s="140"/>
      <c r="PQE71" s="140"/>
      <c r="PQF71" s="140"/>
      <c r="PQG71" s="140"/>
      <c r="PQH71" s="140"/>
      <c r="PQI71" s="140"/>
      <c r="PQJ71" s="140"/>
      <c r="PQK71" s="140"/>
      <c r="PQL71" s="140"/>
      <c r="PQM71" s="140"/>
      <c r="PQN71" s="140"/>
      <c r="PQO71" s="140"/>
      <c r="PQP71" s="140"/>
      <c r="PQQ71" s="140"/>
      <c r="PQR71" s="140"/>
      <c r="PQS71" s="140"/>
      <c r="PQT71" s="140"/>
      <c r="PQU71" s="140"/>
      <c r="PQV71" s="140"/>
      <c r="PQW71" s="140"/>
      <c r="PQX71" s="140"/>
      <c r="PQY71" s="140"/>
      <c r="PQZ71" s="140"/>
      <c r="PRA71" s="140"/>
      <c r="PRB71" s="140"/>
      <c r="PRC71" s="140"/>
      <c r="PRD71" s="140"/>
      <c r="PRE71" s="140"/>
      <c r="PRF71" s="140"/>
      <c r="PRG71" s="140"/>
      <c r="PRH71" s="140"/>
      <c r="PRI71" s="140"/>
      <c r="PRJ71" s="140"/>
      <c r="PRK71" s="140"/>
      <c r="PRL71" s="140"/>
      <c r="PRM71" s="140"/>
      <c r="PRN71" s="140"/>
      <c r="PRO71" s="140"/>
      <c r="PRP71" s="140"/>
      <c r="PRQ71" s="140"/>
      <c r="PRR71" s="140"/>
      <c r="PRS71" s="140"/>
      <c r="PRT71" s="140"/>
      <c r="PRU71" s="140"/>
      <c r="PRV71" s="140"/>
      <c r="PRW71" s="140"/>
      <c r="PRX71" s="140"/>
      <c r="PRY71" s="140"/>
      <c r="PRZ71" s="140"/>
      <c r="PSA71" s="140"/>
      <c r="PSB71" s="140"/>
      <c r="PSC71" s="140"/>
      <c r="PSD71" s="140"/>
      <c r="PSE71" s="140"/>
      <c r="PSF71" s="140"/>
      <c r="PSG71" s="140"/>
      <c r="PSH71" s="140"/>
      <c r="PSI71" s="140"/>
      <c r="PSJ71" s="140"/>
      <c r="PSK71" s="140"/>
      <c r="PSL71" s="140"/>
      <c r="PSM71" s="140"/>
      <c r="PSN71" s="140"/>
      <c r="PSO71" s="140"/>
      <c r="PSP71" s="140"/>
      <c r="PSQ71" s="140"/>
      <c r="PSR71" s="140"/>
      <c r="PSS71" s="140"/>
      <c r="PST71" s="140"/>
      <c r="PSU71" s="140"/>
      <c r="PSV71" s="140"/>
      <c r="PSW71" s="140"/>
      <c r="PSX71" s="140"/>
      <c r="PSY71" s="140"/>
      <c r="PSZ71" s="140"/>
      <c r="PTA71" s="140"/>
      <c r="PTB71" s="140"/>
      <c r="PTC71" s="140"/>
      <c r="PTD71" s="140"/>
      <c r="PTE71" s="140"/>
      <c r="PTF71" s="140"/>
      <c r="PTG71" s="140"/>
      <c r="PTH71" s="140"/>
      <c r="PTI71" s="140"/>
      <c r="PTJ71" s="140"/>
      <c r="PTK71" s="140"/>
      <c r="PTL71" s="140"/>
      <c r="PTM71" s="140"/>
      <c r="PTN71" s="140"/>
      <c r="PTO71" s="140"/>
      <c r="PTP71" s="140"/>
      <c r="PTQ71" s="140"/>
      <c r="PTR71" s="140"/>
      <c r="PTS71" s="140"/>
      <c r="PTT71" s="140"/>
      <c r="PTU71" s="140"/>
      <c r="PTV71" s="140"/>
      <c r="PTW71" s="140"/>
      <c r="PTX71" s="140"/>
      <c r="PTY71" s="140"/>
      <c r="PTZ71" s="140"/>
      <c r="PUA71" s="140"/>
      <c r="PUB71" s="140"/>
      <c r="PUC71" s="140"/>
      <c r="PUD71" s="140"/>
      <c r="PUE71" s="140"/>
      <c r="PUF71" s="140"/>
      <c r="PUG71" s="140"/>
      <c r="PUH71" s="140"/>
      <c r="PUI71" s="140"/>
      <c r="PUJ71" s="140"/>
      <c r="PUK71" s="140"/>
      <c r="PUL71" s="140"/>
      <c r="PUM71" s="140"/>
      <c r="PUN71" s="140"/>
      <c r="PUO71" s="140"/>
      <c r="PUP71" s="140"/>
      <c r="PUQ71" s="140"/>
      <c r="PUR71" s="140"/>
      <c r="PUS71" s="140"/>
      <c r="PUT71" s="140"/>
      <c r="PUU71" s="140"/>
      <c r="PUV71" s="140"/>
      <c r="PUW71" s="140"/>
      <c r="PUX71" s="140"/>
      <c r="PUY71" s="140"/>
      <c r="PUZ71" s="140"/>
      <c r="PVA71" s="140"/>
      <c r="PVB71" s="140"/>
      <c r="PVC71" s="140"/>
      <c r="PVD71" s="140"/>
      <c r="PVE71" s="140"/>
      <c r="PVF71" s="140"/>
      <c r="PVG71" s="140"/>
      <c r="PVH71" s="140"/>
      <c r="PVI71" s="140"/>
      <c r="PVJ71" s="140"/>
      <c r="PVK71" s="140"/>
      <c r="PVL71" s="140"/>
      <c r="PVM71" s="140"/>
      <c r="PVN71" s="140"/>
      <c r="PVO71" s="140"/>
      <c r="PVP71" s="140"/>
      <c r="PVQ71" s="140"/>
      <c r="PVR71" s="140"/>
      <c r="PVS71" s="140"/>
      <c r="PVT71" s="140"/>
      <c r="PVU71" s="140"/>
      <c r="PVV71" s="140"/>
      <c r="PVW71" s="140"/>
      <c r="PVX71" s="140"/>
      <c r="PVY71" s="140"/>
      <c r="PVZ71" s="140"/>
      <c r="PWA71" s="140"/>
      <c r="PWB71" s="140"/>
      <c r="PWC71" s="140"/>
      <c r="PWD71" s="140"/>
      <c r="PWE71" s="140"/>
      <c r="PWF71" s="140"/>
      <c r="PWG71" s="140"/>
      <c r="PWH71" s="140"/>
      <c r="PWI71" s="140"/>
      <c r="PWJ71" s="140"/>
      <c r="PWK71" s="140"/>
      <c r="PWL71" s="140"/>
      <c r="PWM71" s="140"/>
      <c r="PWN71" s="140"/>
      <c r="PWO71" s="140"/>
      <c r="PWP71" s="140"/>
      <c r="PWQ71" s="140"/>
      <c r="PWR71" s="140"/>
      <c r="PWS71" s="140"/>
      <c r="PWT71" s="140"/>
      <c r="PWU71" s="140"/>
      <c r="PWV71" s="140"/>
      <c r="PWW71" s="140"/>
      <c r="PWX71" s="140"/>
      <c r="PWY71" s="140"/>
      <c r="PWZ71" s="140"/>
      <c r="PXA71" s="140"/>
      <c r="PXB71" s="140"/>
      <c r="PXC71" s="140"/>
      <c r="PXD71" s="140"/>
      <c r="PXE71" s="140"/>
      <c r="PXF71" s="140"/>
      <c r="PXG71" s="140"/>
      <c r="PXH71" s="140"/>
      <c r="PXI71" s="140"/>
      <c r="PXJ71" s="140"/>
      <c r="PXK71" s="140"/>
      <c r="PXL71" s="140"/>
      <c r="PXM71" s="140"/>
      <c r="PXN71" s="140"/>
      <c r="PXO71" s="140"/>
      <c r="PXP71" s="140"/>
      <c r="PXQ71" s="140"/>
      <c r="PXR71" s="140"/>
      <c r="PXS71" s="140"/>
      <c r="PXT71" s="140"/>
      <c r="PXU71" s="140"/>
      <c r="PXV71" s="140"/>
      <c r="PXW71" s="140"/>
      <c r="PXX71" s="140"/>
      <c r="PXY71" s="140"/>
      <c r="PXZ71" s="140"/>
      <c r="PYA71" s="140"/>
      <c r="PYB71" s="140"/>
      <c r="PYC71" s="140"/>
      <c r="PYD71" s="140"/>
      <c r="PYE71" s="140"/>
      <c r="PYF71" s="140"/>
      <c r="PYG71" s="140"/>
      <c r="PYH71" s="140"/>
      <c r="PYI71" s="140"/>
      <c r="PYJ71" s="140"/>
      <c r="PYK71" s="140"/>
      <c r="PYL71" s="140"/>
      <c r="PYM71" s="140"/>
      <c r="PYN71" s="140"/>
      <c r="PYO71" s="140"/>
      <c r="PYP71" s="140"/>
      <c r="PYQ71" s="140"/>
      <c r="PYR71" s="140"/>
      <c r="PYS71" s="140"/>
      <c r="PYT71" s="140"/>
      <c r="PYU71" s="140"/>
      <c r="PYV71" s="140"/>
      <c r="PYW71" s="140"/>
      <c r="PYX71" s="140"/>
      <c r="PYY71" s="140"/>
      <c r="PYZ71" s="140"/>
      <c r="PZA71" s="140"/>
      <c r="PZB71" s="140"/>
      <c r="PZC71" s="140"/>
      <c r="PZD71" s="140"/>
      <c r="PZE71" s="140"/>
      <c r="PZF71" s="140"/>
      <c r="PZG71" s="140"/>
      <c r="PZH71" s="140"/>
      <c r="PZI71" s="140"/>
      <c r="PZJ71" s="140"/>
      <c r="PZK71" s="140"/>
      <c r="PZL71" s="140"/>
      <c r="PZM71" s="140"/>
      <c r="PZN71" s="140"/>
      <c r="PZO71" s="140"/>
      <c r="PZP71" s="140"/>
      <c r="PZQ71" s="140"/>
      <c r="PZR71" s="140"/>
      <c r="PZS71" s="140"/>
      <c r="PZT71" s="140"/>
      <c r="PZU71" s="140"/>
      <c r="PZV71" s="140"/>
      <c r="PZW71" s="140"/>
      <c r="PZX71" s="140"/>
      <c r="PZY71" s="140"/>
      <c r="PZZ71" s="140"/>
      <c r="QAA71" s="140"/>
      <c r="QAB71" s="140"/>
      <c r="QAC71" s="140"/>
      <c r="QAD71" s="140"/>
      <c r="QAE71" s="140"/>
      <c r="QAF71" s="140"/>
      <c r="QAG71" s="140"/>
      <c r="QAH71" s="140"/>
      <c r="QAI71" s="140"/>
      <c r="QAJ71" s="140"/>
      <c r="QAK71" s="140"/>
      <c r="QAL71" s="140"/>
      <c r="QAM71" s="140"/>
      <c r="QAN71" s="140"/>
      <c r="QAO71" s="140"/>
      <c r="QAP71" s="140"/>
      <c r="QAQ71" s="140"/>
      <c r="QAR71" s="140"/>
      <c r="QAS71" s="140"/>
      <c r="QAT71" s="140"/>
      <c r="QAU71" s="140"/>
      <c r="QAV71" s="140"/>
      <c r="QAW71" s="140"/>
      <c r="QAX71" s="140"/>
      <c r="QAY71" s="140"/>
      <c r="QAZ71" s="140"/>
      <c r="QBA71" s="140"/>
      <c r="QBB71" s="140"/>
      <c r="QBC71" s="140"/>
      <c r="QBD71" s="140"/>
      <c r="QBE71" s="140"/>
      <c r="QBF71" s="140"/>
      <c r="QBG71" s="140"/>
      <c r="QBH71" s="140"/>
      <c r="QBI71" s="140"/>
      <c r="QBJ71" s="140"/>
      <c r="QBK71" s="140"/>
      <c r="QBL71" s="140"/>
      <c r="QBM71" s="140"/>
      <c r="QBN71" s="140"/>
      <c r="QBO71" s="140"/>
      <c r="QBP71" s="140"/>
      <c r="QBQ71" s="140"/>
      <c r="QBR71" s="140"/>
      <c r="QBS71" s="140"/>
      <c r="QBT71" s="140"/>
      <c r="QBU71" s="140"/>
      <c r="QBV71" s="140"/>
      <c r="QBW71" s="140"/>
      <c r="QBX71" s="140"/>
      <c r="QBY71" s="140"/>
      <c r="QBZ71" s="140"/>
      <c r="QCA71" s="140"/>
      <c r="QCB71" s="140"/>
      <c r="QCC71" s="140"/>
      <c r="QCD71" s="140"/>
      <c r="QCE71" s="140"/>
      <c r="QCF71" s="140"/>
      <c r="QCG71" s="140"/>
      <c r="QCH71" s="140"/>
      <c r="QCI71" s="140"/>
      <c r="QCJ71" s="140"/>
      <c r="QCK71" s="140"/>
      <c r="QCL71" s="140"/>
      <c r="QCM71" s="140"/>
      <c r="QCN71" s="140"/>
      <c r="QCO71" s="140"/>
      <c r="QCP71" s="140"/>
      <c r="QCQ71" s="140"/>
      <c r="QCR71" s="140"/>
      <c r="QCS71" s="140"/>
      <c r="QCT71" s="140"/>
      <c r="QCU71" s="140"/>
      <c r="QCV71" s="140"/>
      <c r="QCW71" s="140"/>
      <c r="QCX71" s="140"/>
      <c r="QCY71" s="140"/>
      <c r="QCZ71" s="140"/>
      <c r="QDA71" s="140"/>
      <c r="QDB71" s="140"/>
      <c r="QDC71" s="140"/>
      <c r="QDD71" s="140"/>
      <c r="QDE71" s="140"/>
      <c r="QDF71" s="140"/>
      <c r="QDG71" s="140"/>
      <c r="QDH71" s="140"/>
      <c r="QDI71" s="140"/>
      <c r="QDJ71" s="140"/>
      <c r="QDK71" s="140"/>
      <c r="QDL71" s="140"/>
      <c r="QDM71" s="140"/>
      <c r="QDN71" s="140"/>
      <c r="QDO71" s="140"/>
      <c r="QDP71" s="140"/>
      <c r="QDQ71" s="140"/>
      <c r="QDR71" s="140"/>
      <c r="QDS71" s="140"/>
      <c r="QDT71" s="140"/>
      <c r="QDU71" s="140"/>
      <c r="QDV71" s="140"/>
      <c r="QDW71" s="140"/>
      <c r="QDX71" s="140"/>
      <c r="QDY71" s="140"/>
      <c r="QDZ71" s="140"/>
      <c r="QEA71" s="140"/>
      <c r="QEB71" s="140"/>
      <c r="QEC71" s="140"/>
      <c r="QED71" s="140"/>
      <c r="QEE71" s="140"/>
      <c r="QEF71" s="140"/>
      <c r="QEG71" s="140"/>
      <c r="QEH71" s="140"/>
      <c r="QEI71" s="140"/>
      <c r="QEJ71" s="140"/>
      <c r="QEK71" s="140"/>
      <c r="QEL71" s="140"/>
      <c r="QEM71" s="140"/>
      <c r="QEN71" s="140"/>
      <c r="QEO71" s="140"/>
      <c r="QEP71" s="140"/>
      <c r="QEQ71" s="140"/>
      <c r="QER71" s="140"/>
      <c r="QES71" s="140"/>
      <c r="QET71" s="140"/>
      <c r="QEU71" s="140"/>
      <c r="QEV71" s="140"/>
      <c r="QEW71" s="140"/>
      <c r="QEX71" s="140"/>
      <c r="QEY71" s="140"/>
      <c r="QEZ71" s="140"/>
      <c r="QFA71" s="140"/>
      <c r="QFB71" s="140"/>
      <c r="QFC71" s="140"/>
      <c r="QFD71" s="140"/>
      <c r="QFE71" s="140"/>
      <c r="QFF71" s="140"/>
      <c r="QFG71" s="140"/>
      <c r="QFH71" s="140"/>
      <c r="QFI71" s="140"/>
      <c r="QFJ71" s="140"/>
      <c r="QFK71" s="140"/>
      <c r="QFL71" s="140"/>
      <c r="QFM71" s="140"/>
      <c r="QFN71" s="140"/>
      <c r="QFO71" s="140"/>
      <c r="QFP71" s="140"/>
      <c r="QFQ71" s="140"/>
      <c r="QFR71" s="140"/>
      <c r="QFS71" s="140"/>
      <c r="QFT71" s="140"/>
      <c r="QFU71" s="140"/>
      <c r="QFV71" s="140"/>
      <c r="QFW71" s="140"/>
      <c r="QFX71" s="140"/>
      <c r="QFY71" s="140"/>
      <c r="QFZ71" s="140"/>
      <c r="QGA71" s="140"/>
      <c r="QGB71" s="140"/>
      <c r="QGC71" s="140"/>
      <c r="QGD71" s="140"/>
      <c r="QGE71" s="140"/>
      <c r="QGF71" s="140"/>
      <c r="QGG71" s="140"/>
      <c r="QGH71" s="140"/>
      <c r="QGI71" s="140"/>
      <c r="QGJ71" s="140"/>
      <c r="QGK71" s="140"/>
      <c r="QGL71" s="140"/>
      <c r="QGM71" s="140"/>
      <c r="QGN71" s="140"/>
      <c r="QGO71" s="140"/>
      <c r="QGP71" s="140"/>
      <c r="QGQ71" s="140"/>
      <c r="QGR71" s="140"/>
      <c r="QGS71" s="140"/>
      <c r="QGT71" s="140"/>
      <c r="QGU71" s="140"/>
      <c r="QGV71" s="140"/>
      <c r="QGW71" s="140"/>
      <c r="QGX71" s="140"/>
      <c r="QGY71" s="140"/>
      <c r="QGZ71" s="140"/>
      <c r="QHA71" s="140"/>
      <c r="QHB71" s="140"/>
      <c r="QHC71" s="140"/>
      <c r="QHD71" s="140"/>
      <c r="QHE71" s="140"/>
      <c r="QHF71" s="140"/>
      <c r="QHG71" s="140"/>
      <c r="QHH71" s="140"/>
      <c r="QHI71" s="140"/>
      <c r="QHJ71" s="140"/>
      <c r="QHK71" s="140"/>
      <c r="QHL71" s="140"/>
      <c r="QHM71" s="140"/>
      <c r="QHN71" s="140"/>
      <c r="QHO71" s="140"/>
      <c r="QHP71" s="140"/>
      <c r="QHQ71" s="140"/>
      <c r="QHR71" s="140"/>
      <c r="QHS71" s="140"/>
      <c r="QHT71" s="140"/>
      <c r="QHU71" s="140"/>
      <c r="QHV71" s="140"/>
      <c r="QHW71" s="140"/>
      <c r="QHX71" s="140"/>
      <c r="QHY71" s="140"/>
      <c r="QHZ71" s="140"/>
      <c r="QIA71" s="140"/>
      <c r="QIB71" s="140"/>
      <c r="QIC71" s="140"/>
      <c r="QID71" s="140"/>
      <c r="QIE71" s="140"/>
      <c r="QIF71" s="140"/>
      <c r="QIG71" s="140"/>
      <c r="QIH71" s="140"/>
      <c r="QII71" s="140"/>
      <c r="QIJ71" s="140"/>
      <c r="QIK71" s="140"/>
      <c r="QIL71" s="140"/>
      <c r="QIM71" s="140"/>
      <c r="QIN71" s="140"/>
      <c r="QIO71" s="140"/>
      <c r="QIP71" s="140"/>
      <c r="QIQ71" s="140"/>
      <c r="QIR71" s="140"/>
      <c r="QIS71" s="140"/>
      <c r="QIT71" s="140"/>
      <c r="QIU71" s="140"/>
      <c r="QIV71" s="140"/>
      <c r="QIW71" s="140"/>
      <c r="QIX71" s="140"/>
      <c r="QIY71" s="140"/>
      <c r="QIZ71" s="140"/>
      <c r="QJA71" s="140"/>
      <c r="QJB71" s="140"/>
      <c r="QJC71" s="140"/>
      <c r="QJD71" s="140"/>
      <c r="QJE71" s="140"/>
      <c r="QJF71" s="140"/>
      <c r="QJG71" s="140"/>
      <c r="QJH71" s="140"/>
      <c r="QJI71" s="140"/>
      <c r="QJJ71" s="140"/>
      <c r="QJK71" s="140"/>
      <c r="QJL71" s="140"/>
      <c r="QJM71" s="140"/>
      <c r="QJN71" s="140"/>
      <c r="QJO71" s="140"/>
      <c r="QJP71" s="140"/>
      <c r="QJQ71" s="140"/>
      <c r="QJR71" s="140"/>
      <c r="QJS71" s="140"/>
      <c r="QJT71" s="140"/>
      <c r="QJU71" s="140"/>
      <c r="QJV71" s="140"/>
      <c r="QJW71" s="140"/>
      <c r="QJX71" s="140"/>
      <c r="QJY71" s="140"/>
      <c r="QJZ71" s="140"/>
      <c r="QKA71" s="140"/>
      <c r="QKB71" s="140"/>
      <c r="QKC71" s="140"/>
      <c r="QKD71" s="140"/>
      <c r="QKE71" s="140"/>
      <c r="QKF71" s="140"/>
      <c r="QKG71" s="140"/>
      <c r="QKH71" s="140"/>
      <c r="QKI71" s="140"/>
      <c r="QKJ71" s="140"/>
      <c r="QKK71" s="140"/>
      <c r="QKL71" s="140"/>
      <c r="QKM71" s="140"/>
      <c r="QKN71" s="140"/>
      <c r="QKO71" s="140"/>
      <c r="QKP71" s="140"/>
      <c r="QKQ71" s="140"/>
      <c r="QKR71" s="140"/>
      <c r="QKS71" s="140"/>
      <c r="QKT71" s="140"/>
      <c r="QKU71" s="140"/>
      <c r="QKV71" s="140"/>
      <c r="QKW71" s="140"/>
      <c r="QKX71" s="140"/>
      <c r="QKY71" s="140"/>
      <c r="QKZ71" s="140"/>
      <c r="QLA71" s="140"/>
      <c r="QLB71" s="140"/>
      <c r="QLC71" s="140"/>
      <c r="QLD71" s="140"/>
      <c r="QLE71" s="140"/>
      <c r="QLF71" s="140"/>
      <c r="QLG71" s="140"/>
      <c r="QLH71" s="140"/>
      <c r="QLI71" s="140"/>
      <c r="QLJ71" s="140"/>
      <c r="QLK71" s="140"/>
      <c r="QLL71" s="140"/>
      <c r="QLM71" s="140"/>
      <c r="QLN71" s="140"/>
      <c r="QLO71" s="140"/>
      <c r="QLP71" s="140"/>
      <c r="QLQ71" s="140"/>
      <c r="QLR71" s="140"/>
      <c r="QLS71" s="140"/>
      <c r="QLT71" s="140"/>
      <c r="QLU71" s="140"/>
      <c r="QLV71" s="140"/>
      <c r="QLW71" s="140"/>
      <c r="QLX71" s="140"/>
      <c r="QLY71" s="140"/>
      <c r="QLZ71" s="140"/>
      <c r="QMA71" s="140"/>
      <c r="QMB71" s="140"/>
      <c r="QMC71" s="140"/>
      <c r="QMD71" s="140"/>
      <c r="QME71" s="140"/>
      <c r="QMF71" s="140"/>
      <c r="QMG71" s="140"/>
      <c r="QMH71" s="140"/>
      <c r="QMI71" s="140"/>
      <c r="QMJ71" s="140"/>
      <c r="QMK71" s="140"/>
      <c r="QML71" s="140"/>
      <c r="QMM71" s="140"/>
      <c r="QMN71" s="140"/>
      <c r="QMO71" s="140"/>
      <c r="QMP71" s="140"/>
      <c r="QMQ71" s="140"/>
      <c r="QMR71" s="140"/>
      <c r="QMS71" s="140"/>
      <c r="QMT71" s="140"/>
      <c r="QMU71" s="140"/>
      <c r="QMV71" s="140"/>
      <c r="QMW71" s="140"/>
      <c r="QMX71" s="140"/>
      <c r="QMY71" s="140"/>
      <c r="QMZ71" s="140"/>
      <c r="QNA71" s="140"/>
      <c r="QNB71" s="140"/>
      <c r="QNC71" s="140"/>
      <c r="QND71" s="140"/>
      <c r="QNE71" s="140"/>
      <c r="QNF71" s="140"/>
      <c r="QNG71" s="140"/>
      <c r="QNH71" s="140"/>
      <c r="QNI71" s="140"/>
      <c r="QNJ71" s="140"/>
      <c r="QNK71" s="140"/>
      <c r="QNL71" s="140"/>
      <c r="QNM71" s="140"/>
      <c r="QNN71" s="140"/>
      <c r="QNO71" s="140"/>
      <c r="QNP71" s="140"/>
      <c r="QNQ71" s="140"/>
      <c r="QNR71" s="140"/>
      <c r="QNS71" s="140"/>
      <c r="QNT71" s="140"/>
      <c r="QNU71" s="140"/>
      <c r="QNV71" s="140"/>
      <c r="QNW71" s="140"/>
      <c r="QNX71" s="140"/>
      <c r="QNY71" s="140"/>
      <c r="QNZ71" s="140"/>
      <c r="QOA71" s="140"/>
      <c r="QOB71" s="140"/>
      <c r="QOC71" s="140"/>
      <c r="QOD71" s="140"/>
      <c r="QOE71" s="140"/>
      <c r="QOF71" s="140"/>
      <c r="QOG71" s="140"/>
      <c r="QOH71" s="140"/>
      <c r="QOI71" s="140"/>
      <c r="QOJ71" s="140"/>
      <c r="QOK71" s="140"/>
      <c r="QOL71" s="140"/>
      <c r="QOM71" s="140"/>
      <c r="QON71" s="140"/>
      <c r="QOO71" s="140"/>
      <c r="QOP71" s="140"/>
      <c r="QOQ71" s="140"/>
      <c r="QOR71" s="140"/>
      <c r="QOS71" s="140"/>
      <c r="QOT71" s="140"/>
      <c r="QOU71" s="140"/>
      <c r="QOV71" s="140"/>
      <c r="QOW71" s="140"/>
      <c r="QOX71" s="140"/>
      <c r="QOY71" s="140"/>
      <c r="QOZ71" s="140"/>
      <c r="QPA71" s="140"/>
      <c r="QPB71" s="140"/>
      <c r="QPC71" s="140"/>
      <c r="QPD71" s="140"/>
      <c r="QPE71" s="140"/>
      <c r="QPF71" s="140"/>
      <c r="QPG71" s="140"/>
      <c r="QPH71" s="140"/>
      <c r="QPI71" s="140"/>
      <c r="QPJ71" s="140"/>
      <c r="QPK71" s="140"/>
      <c r="QPL71" s="140"/>
      <c r="QPM71" s="140"/>
      <c r="QPN71" s="140"/>
      <c r="QPO71" s="140"/>
      <c r="QPP71" s="140"/>
      <c r="QPQ71" s="140"/>
      <c r="QPR71" s="140"/>
      <c r="QPS71" s="140"/>
      <c r="QPT71" s="140"/>
      <c r="QPU71" s="140"/>
      <c r="QPV71" s="140"/>
      <c r="QPW71" s="140"/>
      <c r="QPX71" s="140"/>
      <c r="QPY71" s="140"/>
      <c r="QPZ71" s="140"/>
      <c r="QQA71" s="140"/>
      <c r="QQB71" s="140"/>
      <c r="QQC71" s="140"/>
      <c r="QQD71" s="140"/>
      <c r="QQE71" s="140"/>
      <c r="QQF71" s="140"/>
      <c r="QQG71" s="140"/>
      <c r="QQH71" s="140"/>
      <c r="QQI71" s="140"/>
      <c r="QQJ71" s="140"/>
      <c r="QQK71" s="140"/>
      <c r="QQL71" s="140"/>
      <c r="QQM71" s="140"/>
      <c r="QQN71" s="140"/>
      <c r="QQO71" s="140"/>
      <c r="QQP71" s="140"/>
      <c r="QQQ71" s="140"/>
      <c r="QQR71" s="140"/>
      <c r="QQS71" s="140"/>
      <c r="QQT71" s="140"/>
      <c r="QQU71" s="140"/>
      <c r="QQV71" s="140"/>
      <c r="QQW71" s="140"/>
      <c r="QQX71" s="140"/>
      <c r="QQY71" s="140"/>
      <c r="QQZ71" s="140"/>
      <c r="QRA71" s="140"/>
      <c r="QRB71" s="140"/>
      <c r="QRC71" s="140"/>
      <c r="QRD71" s="140"/>
      <c r="QRE71" s="140"/>
      <c r="QRF71" s="140"/>
      <c r="QRG71" s="140"/>
      <c r="QRH71" s="140"/>
      <c r="QRI71" s="140"/>
      <c r="QRJ71" s="140"/>
      <c r="QRK71" s="140"/>
      <c r="QRL71" s="140"/>
      <c r="QRM71" s="140"/>
      <c r="QRN71" s="140"/>
      <c r="QRO71" s="140"/>
      <c r="QRP71" s="140"/>
      <c r="QRQ71" s="140"/>
      <c r="QRR71" s="140"/>
      <c r="QRS71" s="140"/>
      <c r="QRT71" s="140"/>
      <c r="QRU71" s="140"/>
      <c r="QRV71" s="140"/>
      <c r="QRW71" s="140"/>
      <c r="QRX71" s="140"/>
      <c r="QRY71" s="140"/>
      <c r="QRZ71" s="140"/>
      <c r="QSA71" s="140"/>
      <c r="QSB71" s="140"/>
      <c r="QSC71" s="140"/>
      <c r="QSD71" s="140"/>
      <c r="QSE71" s="140"/>
      <c r="QSF71" s="140"/>
      <c r="QSG71" s="140"/>
      <c r="QSH71" s="140"/>
      <c r="QSI71" s="140"/>
      <c r="QSJ71" s="140"/>
      <c r="QSK71" s="140"/>
      <c r="QSL71" s="140"/>
      <c r="QSM71" s="140"/>
      <c r="QSN71" s="140"/>
      <c r="QSO71" s="140"/>
      <c r="QSP71" s="140"/>
      <c r="QSQ71" s="140"/>
      <c r="QSR71" s="140"/>
      <c r="QSS71" s="140"/>
      <c r="QST71" s="140"/>
      <c r="QSU71" s="140"/>
      <c r="QSV71" s="140"/>
      <c r="QSW71" s="140"/>
      <c r="QSX71" s="140"/>
      <c r="QSY71" s="140"/>
      <c r="QSZ71" s="140"/>
      <c r="QTA71" s="140"/>
      <c r="QTB71" s="140"/>
      <c r="QTC71" s="140"/>
      <c r="QTD71" s="140"/>
      <c r="QTE71" s="140"/>
      <c r="QTF71" s="140"/>
      <c r="QTG71" s="140"/>
      <c r="QTH71" s="140"/>
      <c r="QTI71" s="140"/>
      <c r="QTJ71" s="140"/>
      <c r="QTK71" s="140"/>
      <c r="QTL71" s="140"/>
      <c r="QTM71" s="140"/>
      <c r="QTN71" s="140"/>
      <c r="QTO71" s="140"/>
      <c r="QTP71" s="140"/>
      <c r="QTQ71" s="140"/>
      <c r="QTR71" s="140"/>
      <c r="QTS71" s="140"/>
      <c r="QTT71" s="140"/>
      <c r="QTU71" s="140"/>
      <c r="QTV71" s="140"/>
      <c r="QTW71" s="140"/>
      <c r="QTX71" s="140"/>
      <c r="QTY71" s="140"/>
      <c r="QTZ71" s="140"/>
      <c r="QUA71" s="140"/>
      <c r="QUB71" s="140"/>
      <c r="QUC71" s="140"/>
      <c r="QUD71" s="140"/>
      <c r="QUE71" s="140"/>
      <c r="QUF71" s="140"/>
      <c r="QUG71" s="140"/>
      <c r="QUH71" s="140"/>
      <c r="QUI71" s="140"/>
      <c r="QUJ71" s="140"/>
      <c r="QUK71" s="140"/>
      <c r="QUL71" s="140"/>
      <c r="QUM71" s="140"/>
      <c r="QUN71" s="140"/>
      <c r="QUO71" s="140"/>
      <c r="QUP71" s="140"/>
      <c r="QUQ71" s="140"/>
      <c r="QUR71" s="140"/>
      <c r="QUS71" s="140"/>
      <c r="QUT71" s="140"/>
      <c r="QUU71" s="140"/>
      <c r="QUV71" s="140"/>
      <c r="QUW71" s="140"/>
      <c r="QUX71" s="140"/>
      <c r="QUY71" s="140"/>
      <c r="QUZ71" s="140"/>
      <c r="QVA71" s="140"/>
      <c r="QVB71" s="140"/>
      <c r="QVC71" s="140"/>
      <c r="QVD71" s="140"/>
      <c r="QVE71" s="140"/>
      <c r="QVF71" s="140"/>
      <c r="QVG71" s="140"/>
      <c r="QVH71" s="140"/>
      <c r="QVI71" s="140"/>
      <c r="QVJ71" s="140"/>
      <c r="QVK71" s="140"/>
      <c r="QVL71" s="140"/>
      <c r="QVM71" s="140"/>
      <c r="QVN71" s="140"/>
      <c r="QVO71" s="140"/>
      <c r="QVP71" s="140"/>
      <c r="QVQ71" s="140"/>
      <c r="QVR71" s="140"/>
      <c r="QVS71" s="140"/>
      <c r="QVT71" s="140"/>
      <c r="QVU71" s="140"/>
      <c r="QVV71" s="140"/>
      <c r="QVW71" s="140"/>
      <c r="QVX71" s="140"/>
      <c r="QVY71" s="140"/>
      <c r="QVZ71" s="140"/>
      <c r="QWA71" s="140"/>
      <c r="QWB71" s="140"/>
      <c r="QWC71" s="140"/>
      <c r="QWD71" s="140"/>
      <c r="QWE71" s="140"/>
      <c r="QWF71" s="140"/>
      <c r="QWG71" s="140"/>
      <c r="QWH71" s="140"/>
      <c r="QWI71" s="140"/>
      <c r="QWJ71" s="140"/>
      <c r="QWK71" s="140"/>
      <c r="QWL71" s="140"/>
      <c r="QWM71" s="140"/>
      <c r="QWN71" s="140"/>
      <c r="QWO71" s="140"/>
      <c r="QWP71" s="140"/>
      <c r="QWQ71" s="140"/>
      <c r="QWR71" s="140"/>
      <c r="QWS71" s="140"/>
      <c r="QWT71" s="140"/>
      <c r="QWU71" s="140"/>
      <c r="QWV71" s="140"/>
      <c r="QWW71" s="140"/>
      <c r="QWX71" s="140"/>
      <c r="QWY71" s="140"/>
      <c r="QWZ71" s="140"/>
      <c r="QXA71" s="140"/>
      <c r="QXB71" s="140"/>
      <c r="QXC71" s="140"/>
      <c r="QXD71" s="140"/>
      <c r="QXE71" s="140"/>
      <c r="QXF71" s="140"/>
      <c r="QXG71" s="140"/>
      <c r="QXH71" s="140"/>
      <c r="QXI71" s="140"/>
      <c r="QXJ71" s="140"/>
      <c r="QXK71" s="140"/>
      <c r="QXL71" s="140"/>
      <c r="QXM71" s="140"/>
      <c r="QXN71" s="140"/>
      <c r="QXO71" s="140"/>
      <c r="QXP71" s="140"/>
      <c r="QXQ71" s="140"/>
      <c r="QXR71" s="140"/>
      <c r="QXS71" s="140"/>
      <c r="QXT71" s="140"/>
      <c r="QXU71" s="140"/>
      <c r="QXV71" s="140"/>
      <c r="QXW71" s="140"/>
      <c r="QXX71" s="140"/>
      <c r="QXY71" s="140"/>
      <c r="QXZ71" s="140"/>
      <c r="QYA71" s="140"/>
      <c r="QYB71" s="140"/>
      <c r="QYC71" s="140"/>
      <c r="QYD71" s="140"/>
      <c r="QYE71" s="140"/>
      <c r="QYF71" s="140"/>
      <c r="QYG71" s="140"/>
      <c r="QYH71" s="140"/>
      <c r="QYI71" s="140"/>
      <c r="QYJ71" s="140"/>
      <c r="QYK71" s="140"/>
      <c r="QYL71" s="140"/>
      <c r="QYM71" s="140"/>
      <c r="QYN71" s="140"/>
      <c r="QYO71" s="140"/>
      <c r="QYP71" s="140"/>
      <c r="QYQ71" s="140"/>
      <c r="QYR71" s="140"/>
      <c r="QYS71" s="140"/>
      <c r="QYT71" s="140"/>
      <c r="QYU71" s="140"/>
      <c r="QYV71" s="140"/>
      <c r="QYW71" s="140"/>
      <c r="QYX71" s="140"/>
      <c r="QYY71" s="140"/>
      <c r="QYZ71" s="140"/>
      <c r="QZA71" s="140"/>
      <c r="QZB71" s="140"/>
      <c r="QZC71" s="140"/>
      <c r="QZD71" s="140"/>
      <c r="QZE71" s="140"/>
      <c r="QZF71" s="140"/>
      <c r="QZG71" s="140"/>
      <c r="QZH71" s="140"/>
      <c r="QZI71" s="140"/>
      <c r="QZJ71" s="140"/>
      <c r="QZK71" s="140"/>
      <c r="QZL71" s="140"/>
      <c r="QZM71" s="140"/>
      <c r="QZN71" s="140"/>
      <c r="QZO71" s="140"/>
      <c r="QZP71" s="140"/>
      <c r="QZQ71" s="140"/>
      <c r="QZR71" s="140"/>
      <c r="QZS71" s="140"/>
      <c r="QZT71" s="140"/>
      <c r="QZU71" s="140"/>
      <c r="QZV71" s="140"/>
      <c r="QZW71" s="140"/>
      <c r="QZX71" s="140"/>
      <c r="QZY71" s="140"/>
      <c r="QZZ71" s="140"/>
      <c r="RAA71" s="140"/>
      <c r="RAB71" s="140"/>
      <c r="RAC71" s="140"/>
      <c r="RAD71" s="140"/>
      <c r="RAE71" s="140"/>
      <c r="RAF71" s="140"/>
      <c r="RAG71" s="140"/>
      <c r="RAH71" s="140"/>
      <c r="RAI71" s="140"/>
      <c r="RAJ71" s="140"/>
      <c r="RAK71" s="140"/>
      <c r="RAL71" s="140"/>
      <c r="RAM71" s="140"/>
      <c r="RAN71" s="140"/>
      <c r="RAO71" s="140"/>
      <c r="RAP71" s="140"/>
      <c r="RAQ71" s="140"/>
      <c r="RAR71" s="140"/>
      <c r="RAS71" s="140"/>
      <c r="RAT71" s="140"/>
      <c r="RAU71" s="140"/>
      <c r="RAV71" s="140"/>
      <c r="RAW71" s="140"/>
      <c r="RAX71" s="140"/>
      <c r="RAY71" s="140"/>
      <c r="RAZ71" s="140"/>
      <c r="RBA71" s="140"/>
      <c r="RBB71" s="140"/>
      <c r="RBC71" s="140"/>
      <c r="RBD71" s="140"/>
      <c r="RBE71" s="140"/>
      <c r="RBF71" s="140"/>
      <c r="RBG71" s="140"/>
      <c r="RBH71" s="140"/>
      <c r="RBI71" s="140"/>
      <c r="RBJ71" s="140"/>
      <c r="RBK71" s="140"/>
      <c r="RBL71" s="140"/>
      <c r="RBM71" s="140"/>
      <c r="RBN71" s="140"/>
      <c r="RBO71" s="140"/>
      <c r="RBP71" s="140"/>
      <c r="RBQ71" s="140"/>
      <c r="RBR71" s="140"/>
      <c r="RBS71" s="140"/>
      <c r="RBT71" s="140"/>
      <c r="RBU71" s="140"/>
      <c r="RBV71" s="140"/>
      <c r="RBW71" s="140"/>
      <c r="RBX71" s="140"/>
      <c r="RBY71" s="140"/>
      <c r="RBZ71" s="140"/>
      <c r="RCA71" s="140"/>
      <c r="RCB71" s="140"/>
      <c r="RCC71" s="140"/>
      <c r="RCD71" s="140"/>
      <c r="RCE71" s="140"/>
      <c r="RCF71" s="140"/>
      <c r="RCG71" s="140"/>
      <c r="RCH71" s="140"/>
      <c r="RCI71" s="140"/>
      <c r="RCJ71" s="140"/>
      <c r="RCK71" s="140"/>
      <c r="RCL71" s="140"/>
      <c r="RCM71" s="140"/>
      <c r="RCN71" s="140"/>
      <c r="RCO71" s="140"/>
      <c r="RCP71" s="140"/>
      <c r="RCQ71" s="140"/>
      <c r="RCR71" s="140"/>
      <c r="RCS71" s="140"/>
      <c r="RCT71" s="140"/>
      <c r="RCU71" s="140"/>
      <c r="RCV71" s="140"/>
      <c r="RCW71" s="140"/>
      <c r="RCX71" s="140"/>
      <c r="RCY71" s="140"/>
      <c r="RCZ71" s="140"/>
      <c r="RDA71" s="140"/>
      <c r="RDB71" s="140"/>
      <c r="RDC71" s="140"/>
      <c r="RDD71" s="140"/>
      <c r="RDE71" s="140"/>
      <c r="RDF71" s="140"/>
      <c r="RDG71" s="140"/>
      <c r="RDH71" s="140"/>
      <c r="RDI71" s="140"/>
      <c r="RDJ71" s="140"/>
      <c r="RDK71" s="140"/>
      <c r="RDL71" s="140"/>
      <c r="RDM71" s="140"/>
      <c r="RDN71" s="140"/>
      <c r="RDO71" s="140"/>
      <c r="RDP71" s="140"/>
      <c r="RDQ71" s="140"/>
      <c r="RDR71" s="140"/>
      <c r="RDS71" s="140"/>
      <c r="RDT71" s="140"/>
      <c r="RDU71" s="140"/>
      <c r="RDV71" s="140"/>
      <c r="RDW71" s="140"/>
      <c r="RDX71" s="140"/>
      <c r="RDY71" s="140"/>
      <c r="RDZ71" s="140"/>
      <c r="REA71" s="140"/>
      <c r="REB71" s="140"/>
      <c r="REC71" s="140"/>
      <c r="RED71" s="140"/>
      <c r="REE71" s="140"/>
      <c r="REF71" s="140"/>
      <c r="REG71" s="140"/>
      <c r="REH71" s="140"/>
      <c r="REI71" s="140"/>
      <c r="REJ71" s="140"/>
      <c r="REK71" s="140"/>
      <c r="REL71" s="140"/>
      <c r="REM71" s="140"/>
      <c r="REN71" s="140"/>
      <c r="REO71" s="140"/>
      <c r="REP71" s="140"/>
      <c r="REQ71" s="140"/>
      <c r="RER71" s="140"/>
      <c r="RES71" s="140"/>
      <c r="RET71" s="140"/>
      <c r="REU71" s="140"/>
      <c r="REV71" s="140"/>
      <c r="REW71" s="140"/>
      <c r="REX71" s="140"/>
      <c r="REY71" s="140"/>
      <c r="REZ71" s="140"/>
      <c r="RFA71" s="140"/>
      <c r="RFB71" s="140"/>
      <c r="RFC71" s="140"/>
      <c r="RFD71" s="140"/>
      <c r="RFE71" s="140"/>
      <c r="RFF71" s="140"/>
      <c r="RFG71" s="140"/>
      <c r="RFH71" s="140"/>
      <c r="RFI71" s="140"/>
      <c r="RFJ71" s="140"/>
      <c r="RFK71" s="140"/>
      <c r="RFL71" s="140"/>
      <c r="RFM71" s="140"/>
      <c r="RFN71" s="140"/>
      <c r="RFO71" s="140"/>
      <c r="RFP71" s="140"/>
      <c r="RFQ71" s="140"/>
      <c r="RFR71" s="140"/>
      <c r="RFS71" s="140"/>
      <c r="RFT71" s="140"/>
      <c r="RFU71" s="140"/>
      <c r="RFV71" s="140"/>
      <c r="RFW71" s="140"/>
      <c r="RFX71" s="140"/>
      <c r="RFY71" s="140"/>
      <c r="RFZ71" s="140"/>
      <c r="RGA71" s="140"/>
      <c r="RGB71" s="140"/>
      <c r="RGC71" s="140"/>
      <c r="RGD71" s="140"/>
      <c r="RGE71" s="140"/>
      <c r="RGF71" s="140"/>
      <c r="RGG71" s="140"/>
      <c r="RGH71" s="140"/>
      <c r="RGI71" s="140"/>
      <c r="RGJ71" s="140"/>
      <c r="RGK71" s="140"/>
      <c r="RGL71" s="140"/>
      <c r="RGM71" s="140"/>
      <c r="RGN71" s="140"/>
      <c r="RGO71" s="140"/>
      <c r="RGP71" s="140"/>
      <c r="RGQ71" s="140"/>
      <c r="RGR71" s="140"/>
      <c r="RGS71" s="140"/>
      <c r="RGT71" s="140"/>
      <c r="RGU71" s="140"/>
      <c r="RGV71" s="140"/>
      <c r="RGW71" s="140"/>
      <c r="RGX71" s="140"/>
      <c r="RGY71" s="140"/>
      <c r="RGZ71" s="140"/>
      <c r="RHA71" s="140"/>
      <c r="RHB71" s="140"/>
      <c r="RHC71" s="140"/>
      <c r="RHD71" s="140"/>
      <c r="RHE71" s="140"/>
      <c r="RHF71" s="140"/>
      <c r="RHG71" s="140"/>
      <c r="RHH71" s="140"/>
      <c r="RHI71" s="140"/>
      <c r="RHJ71" s="140"/>
      <c r="RHK71" s="140"/>
      <c r="RHL71" s="140"/>
      <c r="RHM71" s="140"/>
      <c r="RHN71" s="140"/>
      <c r="RHO71" s="140"/>
      <c r="RHP71" s="140"/>
      <c r="RHQ71" s="140"/>
      <c r="RHR71" s="140"/>
      <c r="RHS71" s="140"/>
      <c r="RHT71" s="140"/>
      <c r="RHU71" s="140"/>
      <c r="RHV71" s="140"/>
      <c r="RHW71" s="140"/>
      <c r="RHX71" s="140"/>
      <c r="RHY71" s="140"/>
      <c r="RHZ71" s="140"/>
      <c r="RIA71" s="140"/>
      <c r="RIB71" s="140"/>
      <c r="RIC71" s="140"/>
      <c r="RID71" s="140"/>
      <c r="RIE71" s="140"/>
      <c r="RIF71" s="140"/>
      <c r="RIG71" s="140"/>
      <c r="RIH71" s="140"/>
      <c r="RII71" s="140"/>
      <c r="RIJ71" s="140"/>
      <c r="RIK71" s="140"/>
      <c r="RIL71" s="140"/>
      <c r="RIM71" s="140"/>
      <c r="RIN71" s="140"/>
      <c r="RIO71" s="140"/>
      <c r="RIP71" s="140"/>
      <c r="RIQ71" s="140"/>
      <c r="RIR71" s="140"/>
      <c r="RIS71" s="140"/>
      <c r="RIT71" s="140"/>
      <c r="RIU71" s="140"/>
      <c r="RIV71" s="140"/>
      <c r="RIW71" s="140"/>
      <c r="RIX71" s="140"/>
      <c r="RIY71" s="140"/>
      <c r="RIZ71" s="140"/>
      <c r="RJA71" s="140"/>
      <c r="RJB71" s="140"/>
      <c r="RJC71" s="140"/>
      <c r="RJD71" s="140"/>
      <c r="RJE71" s="140"/>
      <c r="RJF71" s="140"/>
      <c r="RJG71" s="140"/>
      <c r="RJH71" s="140"/>
      <c r="RJI71" s="140"/>
      <c r="RJJ71" s="140"/>
      <c r="RJK71" s="140"/>
      <c r="RJL71" s="140"/>
      <c r="RJM71" s="140"/>
      <c r="RJN71" s="140"/>
      <c r="RJO71" s="140"/>
      <c r="RJP71" s="140"/>
      <c r="RJQ71" s="140"/>
      <c r="RJR71" s="140"/>
      <c r="RJS71" s="140"/>
      <c r="RJT71" s="140"/>
      <c r="RJU71" s="140"/>
      <c r="RJV71" s="140"/>
      <c r="RJW71" s="140"/>
      <c r="RJX71" s="140"/>
      <c r="RJY71" s="140"/>
      <c r="RJZ71" s="140"/>
      <c r="RKA71" s="140"/>
      <c r="RKB71" s="140"/>
      <c r="RKC71" s="140"/>
      <c r="RKD71" s="140"/>
      <c r="RKE71" s="140"/>
      <c r="RKF71" s="140"/>
      <c r="RKG71" s="140"/>
      <c r="RKH71" s="140"/>
      <c r="RKI71" s="140"/>
      <c r="RKJ71" s="140"/>
      <c r="RKK71" s="140"/>
      <c r="RKL71" s="140"/>
      <c r="RKM71" s="140"/>
      <c r="RKN71" s="140"/>
      <c r="RKO71" s="140"/>
      <c r="RKP71" s="140"/>
      <c r="RKQ71" s="140"/>
      <c r="RKR71" s="140"/>
      <c r="RKS71" s="140"/>
      <c r="RKT71" s="140"/>
      <c r="RKU71" s="140"/>
      <c r="RKV71" s="140"/>
      <c r="RKW71" s="140"/>
      <c r="RKX71" s="140"/>
      <c r="RKY71" s="140"/>
      <c r="RKZ71" s="140"/>
      <c r="RLA71" s="140"/>
      <c r="RLB71" s="140"/>
      <c r="RLC71" s="140"/>
      <c r="RLD71" s="140"/>
      <c r="RLE71" s="140"/>
      <c r="RLF71" s="140"/>
      <c r="RLG71" s="140"/>
      <c r="RLH71" s="140"/>
      <c r="RLI71" s="140"/>
      <c r="RLJ71" s="140"/>
      <c r="RLK71" s="140"/>
      <c r="RLL71" s="140"/>
      <c r="RLM71" s="140"/>
      <c r="RLN71" s="140"/>
      <c r="RLO71" s="140"/>
      <c r="RLP71" s="140"/>
      <c r="RLQ71" s="140"/>
      <c r="RLR71" s="140"/>
      <c r="RLS71" s="140"/>
      <c r="RLT71" s="140"/>
      <c r="RLU71" s="140"/>
      <c r="RLV71" s="140"/>
      <c r="RLW71" s="140"/>
      <c r="RLX71" s="140"/>
      <c r="RLY71" s="140"/>
      <c r="RLZ71" s="140"/>
      <c r="RMA71" s="140"/>
      <c r="RMB71" s="140"/>
      <c r="RMC71" s="140"/>
      <c r="RMD71" s="140"/>
      <c r="RME71" s="140"/>
      <c r="RMF71" s="140"/>
      <c r="RMG71" s="140"/>
      <c r="RMH71" s="140"/>
      <c r="RMI71" s="140"/>
      <c r="RMJ71" s="140"/>
      <c r="RMK71" s="140"/>
      <c r="RML71" s="140"/>
      <c r="RMM71" s="140"/>
      <c r="RMN71" s="140"/>
      <c r="RMO71" s="140"/>
      <c r="RMP71" s="140"/>
      <c r="RMQ71" s="140"/>
      <c r="RMR71" s="140"/>
      <c r="RMS71" s="140"/>
      <c r="RMT71" s="140"/>
      <c r="RMU71" s="140"/>
      <c r="RMV71" s="140"/>
      <c r="RMW71" s="140"/>
      <c r="RMX71" s="140"/>
      <c r="RMY71" s="140"/>
      <c r="RMZ71" s="140"/>
      <c r="RNA71" s="140"/>
      <c r="RNB71" s="140"/>
      <c r="RNC71" s="140"/>
      <c r="RND71" s="140"/>
      <c r="RNE71" s="140"/>
      <c r="RNF71" s="140"/>
      <c r="RNG71" s="140"/>
      <c r="RNH71" s="140"/>
      <c r="RNI71" s="140"/>
      <c r="RNJ71" s="140"/>
      <c r="RNK71" s="140"/>
      <c r="RNL71" s="140"/>
      <c r="RNM71" s="140"/>
      <c r="RNN71" s="140"/>
      <c r="RNO71" s="140"/>
      <c r="RNP71" s="140"/>
      <c r="RNQ71" s="140"/>
      <c r="RNR71" s="140"/>
      <c r="RNS71" s="140"/>
      <c r="RNT71" s="140"/>
      <c r="RNU71" s="140"/>
      <c r="RNV71" s="140"/>
      <c r="RNW71" s="140"/>
      <c r="RNX71" s="140"/>
      <c r="RNY71" s="140"/>
      <c r="RNZ71" s="140"/>
      <c r="ROA71" s="140"/>
      <c r="ROB71" s="140"/>
      <c r="ROC71" s="140"/>
      <c r="ROD71" s="140"/>
      <c r="ROE71" s="140"/>
      <c r="ROF71" s="140"/>
      <c r="ROG71" s="140"/>
      <c r="ROH71" s="140"/>
      <c r="ROI71" s="140"/>
      <c r="ROJ71" s="140"/>
      <c r="ROK71" s="140"/>
      <c r="ROL71" s="140"/>
      <c r="ROM71" s="140"/>
      <c r="RON71" s="140"/>
      <c r="ROO71" s="140"/>
      <c r="ROP71" s="140"/>
      <c r="ROQ71" s="140"/>
      <c r="ROR71" s="140"/>
      <c r="ROS71" s="140"/>
      <c r="ROT71" s="140"/>
      <c r="ROU71" s="140"/>
      <c r="ROV71" s="140"/>
      <c r="ROW71" s="140"/>
      <c r="ROX71" s="140"/>
      <c r="ROY71" s="140"/>
      <c r="ROZ71" s="140"/>
      <c r="RPA71" s="140"/>
      <c r="RPB71" s="140"/>
      <c r="RPC71" s="140"/>
      <c r="RPD71" s="140"/>
      <c r="RPE71" s="140"/>
      <c r="RPF71" s="140"/>
      <c r="RPG71" s="140"/>
      <c r="RPH71" s="140"/>
      <c r="RPI71" s="140"/>
      <c r="RPJ71" s="140"/>
      <c r="RPK71" s="140"/>
      <c r="RPL71" s="140"/>
      <c r="RPM71" s="140"/>
      <c r="RPN71" s="140"/>
      <c r="RPO71" s="140"/>
      <c r="RPP71" s="140"/>
      <c r="RPQ71" s="140"/>
      <c r="RPR71" s="140"/>
      <c r="RPS71" s="140"/>
      <c r="RPT71" s="140"/>
      <c r="RPU71" s="140"/>
      <c r="RPV71" s="140"/>
      <c r="RPW71" s="140"/>
      <c r="RPX71" s="140"/>
      <c r="RPY71" s="140"/>
      <c r="RPZ71" s="140"/>
      <c r="RQA71" s="140"/>
      <c r="RQB71" s="140"/>
      <c r="RQC71" s="140"/>
      <c r="RQD71" s="140"/>
      <c r="RQE71" s="140"/>
      <c r="RQF71" s="140"/>
      <c r="RQG71" s="140"/>
      <c r="RQH71" s="140"/>
      <c r="RQI71" s="140"/>
      <c r="RQJ71" s="140"/>
      <c r="RQK71" s="140"/>
      <c r="RQL71" s="140"/>
      <c r="RQM71" s="140"/>
      <c r="RQN71" s="140"/>
      <c r="RQO71" s="140"/>
      <c r="RQP71" s="140"/>
      <c r="RQQ71" s="140"/>
      <c r="RQR71" s="140"/>
      <c r="RQS71" s="140"/>
      <c r="RQT71" s="140"/>
      <c r="RQU71" s="140"/>
      <c r="RQV71" s="140"/>
      <c r="RQW71" s="140"/>
      <c r="RQX71" s="140"/>
      <c r="RQY71" s="140"/>
      <c r="RQZ71" s="140"/>
      <c r="RRA71" s="140"/>
      <c r="RRB71" s="140"/>
      <c r="RRC71" s="140"/>
      <c r="RRD71" s="140"/>
      <c r="RRE71" s="140"/>
      <c r="RRF71" s="140"/>
      <c r="RRG71" s="140"/>
      <c r="RRH71" s="140"/>
      <c r="RRI71" s="140"/>
      <c r="RRJ71" s="140"/>
      <c r="RRK71" s="140"/>
      <c r="RRL71" s="140"/>
      <c r="RRM71" s="140"/>
      <c r="RRN71" s="140"/>
      <c r="RRO71" s="140"/>
      <c r="RRP71" s="140"/>
      <c r="RRQ71" s="140"/>
      <c r="RRR71" s="140"/>
      <c r="RRS71" s="140"/>
      <c r="RRT71" s="140"/>
      <c r="RRU71" s="140"/>
      <c r="RRV71" s="140"/>
      <c r="RRW71" s="140"/>
      <c r="RRX71" s="140"/>
      <c r="RRY71" s="140"/>
      <c r="RRZ71" s="140"/>
      <c r="RSA71" s="140"/>
      <c r="RSB71" s="140"/>
      <c r="RSC71" s="140"/>
      <c r="RSD71" s="140"/>
      <c r="RSE71" s="140"/>
      <c r="RSF71" s="140"/>
      <c r="RSG71" s="140"/>
      <c r="RSH71" s="140"/>
      <c r="RSI71" s="140"/>
      <c r="RSJ71" s="140"/>
      <c r="RSK71" s="140"/>
      <c r="RSL71" s="140"/>
      <c r="RSM71" s="140"/>
      <c r="RSN71" s="140"/>
      <c r="RSO71" s="140"/>
      <c r="RSP71" s="140"/>
      <c r="RSQ71" s="140"/>
      <c r="RSR71" s="140"/>
      <c r="RSS71" s="140"/>
      <c r="RST71" s="140"/>
      <c r="RSU71" s="140"/>
      <c r="RSV71" s="140"/>
      <c r="RSW71" s="140"/>
      <c r="RSX71" s="140"/>
      <c r="RSY71" s="140"/>
      <c r="RSZ71" s="140"/>
      <c r="RTA71" s="140"/>
      <c r="RTB71" s="140"/>
      <c r="RTC71" s="140"/>
      <c r="RTD71" s="140"/>
      <c r="RTE71" s="140"/>
      <c r="RTF71" s="140"/>
      <c r="RTG71" s="140"/>
      <c r="RTH71" s="140"/>
      <c r="RTI71" s="140"/>
      <c r="RTJ71" s="140"/>
      <c r="RTK71" s="140"/>
      <c r="RTL71" s="140"/>
      <c r="RTM71" s="140"/>
      <c r="RTN71" s="140"/>
      <c r="RTO71" s="140"/>
      <c r="RTP71" s="140"/>
      <c r="RTQ71" s="140"/>
      <c r="RTR71" s="140"/>
      <c r="RTS71" s="140"/>
      <c r="RTT71" s="140"/>
      <c r="RTU71" s="140"/>
      <c r="RTV71" s="140"/>
      <c r="RTW71" s="140"/>
      <c r="RTX71" s="140"/>
      <c r="RTY71" s="140"/>
      <c r="RTZ71" s="140"/>
      <c r="RUA71" s="140"/>
      <c r="RUB71" s="140"/>
      <c r="RUC71" s="140"/>
      <c r="RUD71" s="140"/>
      <c r="RUE71" s="140"/>
      <c r="RUF71" s="140"/>
      <c r="RUG71" s="140"/>
      <c r="RUH71" s="140"/>
      <c r="RUI71" s="140"/>
      <c r="RUJ71" s="140"/>
      <c r="RUK71" s="140"/>
      <c r="RUL71" s="140"/>
      <c r="RUM71" s="140"/>
      <c r="RUN71" s="140"/>
      <c r="RUO71" s="140"/>
      <c r="RUP71" s="140"/>
      <c r="RUQ71" s="140"/>
      <c r="RUR71" s="140"/>
      <c r="RUS71" s="140"/>
      <c r="RUT71" s="140"/>
      <c r="RUU71" s="140"/>
      <c r="RUV71" s="140"/>
      <c r="RUW71" s="140"/>
      <c r="RUX71" s="140"/>
      <c r="RUY71" s="140"/>
      <c r="RUZ71" s="140"/>
      <c r="RVA71" s="140"/>
      <c r="RVB71" s="140"/>
      <c r="RVC71" s="140"/>
      <c r="RVD71" s="140"/>
      <c r="RVE71" s="140"/>
      <c r="RVF71" s="140"/>
      <c r="RVG71" s="140"/>
      <c r="RVH71" s="140"/>
      <c r="RVI71" s="140"/>
      <c r="RVJ71" s="140"/>
      <c r="RVK71" s="140"/>
      <c r="RVL71" s="140"/>
      <c r="RVM71" s="140"/>
      <c r="RVN71" s="140"/>
      <c r="RVO71" s="140"/>
      <c r="RVP71" s="140"/>
      <c r="RVQ71" s="140"/>
      <c r="RVR71" s="140"/>
      <c r="RVS71" s="140"/>
      <c r="RVT71" s="140"/>
      <c r="RVU71" s="140"/>
      <c r="RVV71" s="140"/>
      <c r="RVW71" s="140"/>
      <c r="RVX71" s="140"/>
      <c r="RVY71" s="140"/>
      <c r="RVZ71" s="140"/>
      <c r="RWA71" s="140"/>
      <c r="RWB71" s="140"/>
      <c r="RWC71" s="140"/>
      <c r="RWD71" s="140"/>
      <c r="RWE71" s="140"/>
      <c r="RWF71" s="140"/>
      <c r="RWG71" s="140"/>
      <c r="RWH71" s="140"/>
      <c r="RWI71" s="140"/>
      <c r="RWJ71" s="140"/>
      <c r="RWK71" s="140"/>
      <c r="RWL71" s="140"/>
      <c r="RWM71" s="140"/>
      <c r="RWN71" s="140"/>
      <c r="RWO71" s="140"/>
      <c r="RWP71" s="140"/>
      <c r="RWQ71" s="140"/>
      <c r="RWR71" s="140"/>
      <c r="RWS71" s="140"/>
      <c r="RWT71" s="140"/>
      <c r="RWU71" s="140"/>
      <c r="RWV71" s="140"/>
      <c r="RWW71" s="140"/>
      <c r="RWX71" s="140"/>
      <c r="RWY71" s="140"/>
      <c r="RWZ71" s="140"/>
      <c r="RXA71" s="140"/>
      <c r="RXB71" s="140"/>
      <c r="RXC71" s="140"/>
      <c r="RXD71" s="140"/>
      <c r="RXE71" s="140"/>
      <c r="RXF71" s="140"/>
      <c r="RXG71" s="140"/>
      <c r="RXH71" s="140"/>
      <c r="RXI71" s="140"/>
      <c r="RXJ71" s="140"/>
      <c r="RXK71" s="140"/>
      <c r="RXL71" s="140"/>
      <c r="RXM71" s="140"/>
      <c r="RXN71" s="140"/>
      <c r="RXO71" s="140"/>
      <c r="RXP71" s="140"/>
      <c r="RXQ71" s="140"/>
      <c r="RXR71" s="140"/>
      <c r="RXS71" s="140"/>
      <c r="RXT71" s="140"/>
      <c r="RXU71" s="140"/>
      <c r="RXV71" s="140"/>
      <c r="RXW71" s="140"/>
      <c r="RXX71" s="140"/>
      <c r="RXY71" s="140"/>
      <c r="RXZ71" s="140"/>
      <c r="RYA71" s="140"/>
      <c r="RYB71" s="140"/>
      <c r="RYC71" s="140"/>
      <c r="RYD71" s="140"/>
      <c r="RYE71" s="140"/>
      <c r="RYF71" s="140"/>
      <c r="RYG71" s="140"/>
      <c r="RYH71" s="140"/>
      <c r="RYI71" s="140"/>
      <c r="RYJ71" s="140"/>
      <c r="RYK71" s="140"/>
      <c r="RYL71" s="140"/>
      <c r="RYM71" s="140"/>
      <c r="RYN71" s="140"/>
      <c r="RYO71" s="140"/>
      <c r="RYP71" s="140"/>
      <c r="RYQ71" s="140"/>
      <c r="RYR71" s="140"/>
      <c r="RYS71" s="140"/>
      <c r="RYT71" s="140"/>
      <c r="RYU71" s="140"/>
      <c r="RYV71" s="140"/>
      <c r="RYW71" s="140"/>
      <c r="RYX71" s="140"/>
      <c r="RYY71" s="140"/>
      <c r="RYZ71" s="140"/>
      <c r="RZA71" s="140"/>
      <c r="RZB71" s="140"/>
      <c r="RZC71" s="140"/>
      <c r="RZD71" s="140"/>
      <c r="RZE71" s="140"/>
      <c r="RZF71" s="140"/>
      <c r="RZG71" s="140"/>
      <c r="RZH71" s="140"/>
      <c r="RZI71" s="140"/>
      <c r="RZJ71" s="140"/>
      <c r="RZK71" s="140"/>
      <c r="RZL71" s="140"/>
      <c r="RZM71" s="140"/>
      <c r="RZN71" s="140"/>
      <c r="RZO71" s="140"/>
      <c r="RZP71" s="140"/>
      <c r="RZQ71" s="140"/>
      <c r="RZR71" s="140"/>
      <c r="RZS71" s="140"/>
      <c r="RZT71" s="140"/>
      <c r="RZU71" s="140"/>
      <c r="RZV71" s="140"/>
      <c r="RZW71" s="140"/>
      <c r="RZX71" s="140"/>
      <c r="RZY71" s="140"/>
      <c r="RZZ71" s="140"/>
      <c r="SAA71" s="140"/>
      <c r="SAB71" s="140"/>
      <c r="SAC71" s="140"/>
      <c r="SAD71" s="140"/>
      <c r="SAE71" s="140"/>
      <c r="SAF71" s="140"/>
      <c r="SAG71" s="140"/>
      <c r="SAH71" s="140"/>
      <c r="SAI71" s="140"/>
      <c r="SAJ71" s="140"/>
      <c r="SAK71" s="140"/>
      <c r="SAL71" s="140"/>
      <c r="SAM71" s="140"/>
      <c r="SAN71" s="140"/>
      <c r="SAO71" s="140"/>
      <c r="SAP71" s="140"/>
      <c r="SAQ71" s="140"/>
      <c r="SAR71" s="140"/>
      <c r="SAS71" s="140"/>
      <c r="SAT71" s="140"/>
      <c r="SAU71" s="140"/>
      <c r="SAV71" s="140"/>
      <c r="SAW71" s="140"/>
      <c r="SAX71" s="140"/>
      <c r="SAY71" s="140"/>
      <c r="SAZ71" s="140"/>
      <c r="SBA71" s="140"/>
      <c r="SBB71" s="140"/>
      <c r="SBC71" s="140"/>
      <c r="SBD71" s="140"/>
      <c r="SBE71" s="140"/>
      <c r="SBF71" s="140"/>
      <c r="SBG71" s="140"/>
      <c r="SBH71" s="140"/>
      <c r="SBI71" s="140"/>
      <c r="SBJ71" s="140"/>
      <c r="SBK71" s="140"/>
      <c r="SBL71" s="140"/>
      <c r="SBM71" s="140"/>
      <c r="SBN71" s="140"/>
      <c r="SBO71" s="140"/>
      <c r="SBP71" s="140"/>
      <c r="SBQ71" s="140"/>
      <c r="SBR71" s="140"/>
      <c r="SBS71" s="140"/>
      <c r="SBT71" s="140"/>
      <c r="SBU71" s="140"/>
      <c r="SBV71" s="140"/>
      <c r="SBW71" s="140"/>
      <c r="SBX71" s="140"/>
      <c r="SBY71" s="140"/>
      <c r="SBZ71" s="140"/>
      <c r="SCA71" s="140"/>
      <c r="SCB71" s="140"/>
      <c r="SCC71" s="140"/>
      <c r="SCD71" s="140"/>
      <c r="SCE71" s="140"/>
      <c r="SCF71" s="140"/>
      <c r="SCG71" s="140"/>
      <c r="SCH71" s="140"/>
      <c r="SCI71" s="140"/>
      <c r="SCJ71" s="140"/>
      <c r="SCK71" s="140"/>
      <c r="SCL71" s="140"/>
      <c r="SCM71" s="140"/>
      <c r="SCN71" s="140"/>
      <c r="SCO71" s="140"/>
      <c r="SCP71" s="140"/>
      <c r="SCQ71" s="140"/>
      <c r="SCR71" s="140"/>
      <c r="SCS71" s="140"/>
      <c r="SCT71" s="140"/>
      <c r="SCU71" s="140"/>
      <c r="SCV71" s="140"/>
      <c r="SCW71" s="140"/>
      <c r="SCX71" s="140"/>
      <c r="SCY71" s="140"/>
      <c r="SCZ71" s="140"/>
      <c r="SDA71" s="140"/>
      <c r="SDB71" s="140"/>
      <c r="SDC71" s="140"/>
      <c r="SDD71" s="140"/>
      <c r="SDE71" s="140"/>
      <c r="SDF71" s="140"/>
      <c r="SDG71" s="140"/>
      <c r="SDH71" s="140"/>
      <c r="SDI71" s="140"/>
      <c r="SDJ71" s="140"/>
      <c r="SDK71" s="140"/>
      <c r="SDL71" s="140"/>
      <c r="SDM71" s="140"/>
      <c r="SDN71" s="140"/>
      <c r="SDO71" s="140"/>
      <c r="SDP71" s="140"/>
      <c r="SDQ71" s="140"/>
      <c r="SDR71" s="140"/>
      <c r="SDS71" s="140"/>
      <c r="SDT71" s="140"/>
      <c r="SDU71" s="140"/>
      <c r="SDV71" s="140"/>
      <c r="SDW71" s="140"/>
      <c r="SDX71" s="140"/>
      <c r="SDY71" s="140"/>
      <c r="SDZ71" s="140"/>
      <c r="SEA71" s="140"/>
      <c r="SEB71" s="140"/>
      <c r="SEC71" s="140"/>
      <c r="SED71" s="140"/>
      <c r="SEE71" s="140"/>
      <c r="SEF71" s="140"/>
      <c r="SEG71" s="140"/>
      <c r="SEH71" s="140"/>
      <c r="SEI71" s="140"/>
      <c r="SEJ71" s="140"/>
      <c r="SEK71" s="140"/>
      <c r="SEL71" s="140"/>
      <c r="SEM71" s="140"/>
      <c r="SEN71" s="140"/>
      <c r="SEO71" s="140"/>
      <c r="SEP71" s="140"/>
      <c r="SEQ71" s="140"/>
      <c r="SER71" s="140"/>
      <c r="SES71" s="140"/>
      <c r="SET71" s="140"/>
      <c r="SEU71" s="140"/>
      <c r="SEV71" s="140"/>
      <c r="SEW71" s="140"/>
      <c r="SEX71" s="140"/>
      <c r="SEY71" s="140"/>
      <c r="SEZ71" s="140"/>
      <c r="SFA71" s="140"/>
      <c r="SFB71" s="140"/>
      <c r="SFC71" s="140"/>
      <c r="SFD71" s="140"/>
      <c r="SFE71" s="140"/>
      <c r="SFF71" s="140"/>
      <c r="SFG71" s="140"/>
      <c r="SFH71" s="140"/>
      <c r="SFI71" s="140"/>
      <c r="SFJ71" s="140"/>
      <c r="SFK71" s="140"/>
      <c r="SFL71" s="140"/>
      <c r="SFM71" s="140"/>
      <c r="SFN71" s="140"/>
      <c r="SFO71" s="140"/>
      <c r="SFP71" s="140"/>
      <c r="SFQ71" s="140"/>
      <c r="SFR71" s="140"/>
      <c r="SFS71" s="140"/>
      <c r="SFT71" s="140"/>
      <c r="SFU71" s="140"/>
      <c r="SFV71" s="140"/>
      <c r="SFW71" s="140"/>
      <c r="SFX71" s="140"/>
      <c r="SFY71" s="140"/>
      <c r="SFZ71" s="140"/>
      <c r="SGA71" s="140"/>
      <c r="SGB71" s="140"/>
      <c r="SGC71" s="140"/>
      <c r="SGD71" s="140"/>
      <c r="SGE71" s="140"/>
      <c r="SGF71" s="140"/>
      <c r="SGG71" s="140"/>
      <c r="SGH71" s="140"/>
      <c r="SGI71" s="140"/>
      <c r="SGJ71" s="140"/>
      <c r="SGK71" s="140"/>
      <c r="SGL71" s="140"/>
      <c r="SGM71" s="140"/>
      <c r="SGN71" s="140"/>
      <c r="SGO71" s="140"/>
      <c r="SGP71" s="140"/>
      <c r="SGQ71" s="140"/>
      <c r="SGR71" s="140"/>
      <c r="SGS71" s="140"/>
      <c r="SGT71" s="140"/>
      <c r="SGU71" s="140"/>
      <c r="SGV71" s="140"/>
      <c r="SGW71" s="140"/>
      <c r="SGX71" s="140"/>
      <c r="SGY71" s="140"/>
      <c r="SGZ71" s="140"/>
      <c r="SHA71" s="140"/>
      <c r="SHB71" s="140"/>
      <c r="SHC71" s="140"/>
      <c r="SHD71" s="140"/>
      <c r="SHE71" s="140"/>
      <c r="SHF71" s="140"/>
      <c r="SHG71" s="140"/>
      <c r="SHH71" s="140"/>
      <c r="SHI71" s="140"/>
      <c r="SHJ71" s="140"/>
      <c r="SHK71" s="140"/>
      <c r="SHL71" s="140"/>
      <c r="SHM71" s="140"/>
      <c r="SHN71" s="140"/>
      <c r="SHO71" s="140"/>
      <c r="SHP71" s="140"/>
      <c r="SHQ71" s="140"/>
      <c r="SHR71" s="140"/>
      <c r="SHS71" s="140"/>
      <c r="SHT71" s="140"/>
      <c r="SHU71" s="140"/>
      <c r="SHV71" s="140"/>
      <c r="SHW71" s="140"/>
      <c r="SHX71" s="140"/>
      <c r="SHY71" s="140"/>
      <c r="SHZ71" s="140"/>
      <c r="SIA71" s="140"/>
      <c r="SIB71" s="140"/>
      <c r="SIC71" s="140"/>
      <c r="SID71" s="140"/>
      <c r="SIE71" s="140"/>
      <c r="SIF71" s="140"/>
      <c r="SIG71" s="140"/>
      <c r="SIH71" s="140"/>
      <c r="SII71" s="140"/>
      <c r="SIJ71" s="140"/>
      <c r="SIK71" s="140"/>
      <c r="SIL71" s="140"/>
      <c r="SIM71" s="140"/>
      <c r="SIN71" s="140"/>
      <c r="SIO71" s="140"/>
      <c r="SIP71" s="140"/>
      <c r="SIQ71" s="140"/>
      <c r="SIR71" s="140"/>
      <c r="SIS71" s="140"/>
      <c r="SIT71" s="140"/>
      <c r="SIU71" s="140"/>
      <c r="SIV71" s="140"/>
      <c r="SIW71" s="140"/>
      <c r="SIX71" s="140"/>
      <c r="SIY71" s="140"/>
      <c r="SIZ71" s="140"/>
      <c r="SJA71" s="140"/>
      <c r="SJB71" s="140"/>
      <c r="SJC71" s="140"/>
      <c r="SJD71" s="140"/>
      <c r="SJE71" s="140"/>
      <c r="SJF71" s="140"/>
      <c r="SJG71" s="140"/>
      <c r="SJH71" s="140"/>
      <c r="SJI71" s="140"/>
      <c r="SJJ71" s="140"/>
      <c r="SJK71" s="140"/>
      <c r="SJL71" s="140"/>
      <c r="SJM71" s="140"/>
      <c r="SJN71" s="140"/>
      <c r="SJO71" s="140"/>
      <c r="SJP71" s="140"/>
      <c r="SJQ71" s="140"/>
      <c r="SJR71" s="140"/>
      <c r="SJS71" s="140"/>
      <c r="SJT71" s="140"/>
      <c r="SJU71" s="140"/>
      <c r="SJV71" s="140"/>
      <c r="SJW71" s="140"/>
      <c r="SJX71" s="140"/>
      <c r="SJY71" s="140"/>
      <c r="SJZ71" s="140"/>
      <c r="SKA71" s="140"/>
      <c r="SKB71" s="140"/>
      <c r="SKC71" s="140"/>
      <c r="SKD71" s="140"/>
      <c r="SKE71" s="140"/>
      <c r="SKF71" s="140"/>
      <c r="SKG71" s="140"/>
      <c r="SKH71" s="140"/>
      <c r="SKI71" s="140"/>
      <c r="SKJ71" s="140"/>
      <c r="SKK71" s="140"/>
      <c r="SKL71" s="140"/>
      <c r="SKM71" s="140"/>
      <c r="SKN71" s="140"/>
      <c r="SKO71" s="140"/>
      <c r="SKP71" s="140"/>
      <c r="SKQ71" s="140"/>
      <c r="SKR71" s="140"/>
      <c r="SKS71" s="140"/>
      <c r="SKT71" s="140"/>
      <c r="SKU71" s="140"/>
      <c r="SKV71" s="140"/>
      <c r="SKW71" s="140"/>
      <c r="SKX71" s="140"/>
      <c r="SKY71" s="140"/>
      <c r="SKZ71" s="140"/>
      <c r="SLA71" s="140"/>
      <c r="SLB71" s="140"/>
      <c r="SLC71" s="140"/>
      <c r="SLD71" s="140"/>
      <c r="SLE71" s="140"/>
      <c r="SLF71" s="140"/>
      <c r="SLG71" s="140"/>
      <c r="SLH71" s="140"/>
      <c r="SLI71" s="140"/>
      <c r="SLJ71" s="140"/>
      <c r="SLK71" s="140"/>
      <c r="SLL71" s="140"/>
      <c r="SLM71" s="140"/>
      <c r="SLN71" s="140"/>
      <c r="SLO71" s="140"/>
      <c r="SLP71" s="140"/>
      <c r="SLQ71" s="140"/>
      <c r="SLR71" s="140"/>
      <c r="SLS71" s="140"/>
      <c r="SLT71" s="140"/>
      <c r="SLU71" s="140"/>
      <c r="SLV71" s="140"/>
      <c r="SLW71" s="140"/>
      <c r="SLX71" s="140"/>
      <c r="SLY71" s="140"/>
      <c r="SLZ71" s="140"/>
      <c r="SMA71" s="140"/>
      <c r="SMB71" s="140"/>
      <c r="SMC71" s="140"/>
      <c r="SMD71" s="140"/>
      <c r="SME71" s="140"/>
      <c r="SMF71" s="140"/>
      <c r="SMG71" s="140"/>
      <c r="SMH71" s="140"/>
      <c r="SMI71" s="140"/>
      <c r="SMJ71" s="140"/>
      <c r="SMK71" s="140"/>
      <c r="SML71" s="140"/>
      <c r="SMM71" s="140"/>
      <c r="SMN71" s="140"/>
      <c r="SMO71" s="140"/>
      <c r="SMP71" s="140"/>
      <c r="SMQ71" s="140"/>
      <c r="SMR71" s="140"/>
      <c r="SMS71" s="140"/>
      <c r="SMT71" s="140"/>
      <c r="SMU71" s="140"/>
      <c r="SMV71" s="140"/>
      <c r="SMW71" s="140"/>
      <c r="SMX71" s="140"/>
      <c r="SMY71" s="140"/>
      <c r="SMZ71" s="140"/>
      <c r="SNA71" s="140"/>
      <c r="SNB71" s="140"/>
      <c r="SNC71" s="140"/>
      <c r="SND71" s="140"/>
      <c r="SNE71" s="140"/>
      <c r="SNF71" s="140"/>
      <c r="SNG71" s="140"/>
      <c r="SNH71" s="140"/>
      <c r="SNI71" s="140"/>
      <c r="SNJ71" s="140"/>
      <c r="SNK71" s="140"/>
      <c r="SNL71" s="140"/>
      <c r="SNM71" s="140"/>
      <c r="SNN71" s="140"/>
      <c r="SNO71" s="140"/>
      <c r="SNP71" s="140"/>
      <c r="SNQ71" s="140"/>
      <c r="SNR71" s="140"/>
      <c r="SNS71" s="140"/>
      <c r="SNT71" s="140"/>
      <c r="SNU71" s="140"/>
      <c r="SNV71" s="140"/>
      <c r="SNW71" s="140"/>
      <c r="SNX71" s="140"/>
      <c r="SNY71" s="140"/>
      <c r="SNZ71" s="140"/>
      <c r="SOA71" s="140"/>
      <c r="SOB71" s="140"/>
      <c r="SOC71" s="140"/>
      <c r="SOD71" s="140"/>
      <c r="SOE71" s="140"/>
      <c r="SOF71" s="140"/>
      <c r="SOG71" s="140"/>
      <c r="SOH71" s="140"/>
      <c r="SOI71" s="140"/>
      <c r="SOJ71" s="140"/>
      <c r="SOK71" s="140"/>
      <c r="SOL71" s="140"/>
      <c r="SOM71" s="140"/>
      <c r="SON71" s="140"/>
      <c r="SOO71" s="140"/>
      <c r="SOP71" s="140"/>
      <c r="SOQ71" s="140"/>
      <c r="SOR71" s="140"/>
      <c r="SOS71" s="140"/>
      <c r="SOT71" s="140"/>
      <c r="SOU71" s="140"/>
      <c r="SOV71" s="140"/>
      <c r="SOW71" s="140"/>
      <c r="SOX71" s="140"/>
      <c r="SOY71" s="140"/>
      <c r="SOZ71" s="140"/>
      <c r="SPA71" s="140"/>
      <c r="SPB71" s="140"/>
      <c r="SPC71" s="140"/>
      <c r="SPD71" s="140"/>
      <c r="SPE71" s="140"/>
      <c r="SPF71" s="140"/>
      <c r="SPG71" s="140"/>
      <c r="SPH71" s="140"/>
      <c r="SPI71" s="140"/>
      <c r="SPJ71" s="140"/>
      <c r="SPK71" s="140"/>
      <c r="SPL71" s="140"/>
      <c r="SPM71" s="140"/>
      <c r="SPN71" s="140"/>
      <c r="SPO71" s="140"/>
      <c r="SPP71" s="140"/>
      <c r="SPQ71" s="140"/>
      <c r="SPR71" s="140"/>
      <c r="SPS71" s="140"/>
      <c r="SPT71" s="140"/>
      <c r="SPU71" s="140"/>
      <c r="SPV71" s="140"/>
      <c r="SPW71" s="140"/>
      <c r="SPX71" s="140"/>
      <c r="SPY71" s="140"/>
      <c r="SPZ71" s="140"/>
      <c r="SQA71" s="140"/>
      <c r="SQB71" s="140"/>
      <c r="SQC71" s="140"/>
      <c r="SQD71" s="140"/>
      <c r="SQE71" s="140"/>
      <c r="SQF71" s="140"/>
      <c r="SQG71" s="140"/>
      <c r="SQH71" s="140"/>
      <c r="SQI71" s="140"/>
      <c r="SQJ71" s="140"/>
      <c r="SQK71" s="140"/>
      <c r="SQL71" s="140"/>
      <c r="SQM71" s="140"/>
      <c r="SQN71" s="140"/>
      <c r="SQO71" s="140"/>
      <c r="SQP71" s="140"/>
      <c r="SQQ71" s="140"/>
      <c r="SQR71" s="140"/>
      <c r="SQS71" s="140"/>
      <c r="SQT71" s="140"/>
      <c r="SQU71" s="140"/>
      <c r="SQV71" s="140"/>
      <c r="SQW71" s="140"/>
      <c r="SQX71" s="140"/>
      <c r="SQY71" s="140"/>
      <c r="SQZ71" s="140"/>
      <c r="SRA71" s="140"/>
      <c r="SRB71" s="140"/>
      <c r="SRC71" s="140"/>
      <c r="SRD71" s="140"/>
      <c r="SRE71" s="140"/>
      <c r="SRF71" s="140"/>
      <c r="SRG71" s="140"/>
      <c r="SRH71" s="140"/>
      <c r="SRI71" s="140"/>
      <c r="SRJ71" s="140"/>
      <c r="SRK71" s="140"/>
      <c r="SRL71" s="140"/>
      <c r="SRM71" s="140"/>
      <c r="SRN71" s="140"/>
      <c r="SRO71" s="140"/>
      <c r="SRP71" s="140"/>
      <c r="SRQ71" s="140"/>
      <c r="SRR71" s="140"/>
      <c r="SRS71" s="140"/>
      <c r="SRT71" s="140"/>
      <c r="SRU71" s="140"/>
      <c r="SRV71" s="140"/>
      <c r="SRW71" s="140"/>
      <c r="SRX71" s="140"/>
      <c r="SRY71" s="140"/>
      <c r="SRZ71" s="140"/>
      <c r="SSA71" s="140"/>
      <c r="SSB71" s="140"/>
      <c r="SSC71" s="140"/>
      <c r="SSD71" s="140"/>
      <c r="SSE71" s="140"/>
      <c r="SSF71" s="140"/>
      <c r="SSG71" s="140"/>
      <c r="SSH71" s="140"/>
      <c r="SSI71" s="140"/>
      <c r="SSJ71" s="140"/>
      <c r="SSK71" s="140"/>
      <c r="SSL71" s="140"/>
      <c r="SSM71" s="140"/>
      <c r="SSN71" s="140"/>
      <c r="SSO71" s="140"/>
      <c r="SSP71" s="140"/>
      <c r="SSQ71" s="140"/>
      <c r="SSR71" s="140"/>
      <c r="SSS71" s="140"/>
      <c r="SST71" s="140"/>
      <c r="SSU71" s="140"/>
      <c r="SSV71" s="140"/>
      <c r="SSW71" s="140"/>
      <c r="SSX71" s="140"/>
      <c r="SSY71" s="140"/>
      <c r="SSZ71" s="140"/>
      <c r="STA71" s="140"/>
      <c r="STB71" s="140"/>
      <c r="STC71" s="140"/>
      <c r="STD71" s="140"/>
      <c r="STE71" s="140"/>
      <c r="STF71" s="140"/>
      <c r="STG71" s="140"/>
      <c r="STH71" s="140"/>
      <c r="STI71" s="140"/>
      <c r="STJ71" s="140"/>
      <c r="STK71" s="140"/>
      <c r="STL71" s="140"/>
      <c r="STM71" s="140"/>
      <c r="STN71" s="140"/>
      <c r="STO71" s="140"/>
      <c r="STP71" s="140"/>
      <c r="STQ71" s="140"/>
      <c r="STR71" s="140"/>
      <c r="STS71" s="140"/>
      <c r="STT71" s="140"/>
      <c r="STU71" s="140"/>
      <c r="STV71" s="140"/>
      <c r="STW71" s="140"/>
      <c r="STX71" s="140"/>
      <c r="STY71" s="140"/>
      <c r="STZ71" s="140"/>
      <c r="SUA71" s="140"/>
      <c r="SUB71" s="140"/>
      <c r="SUC71" s="140"/>
      <c r="SUD71" s="140"/>
      <c r="SUE71" s="140"/>
      <c r="SUF71" s="140"/>
      <c r="SUG71" s="140"/>
      <c r="SUH71" s="140"/>
      <c r="SUI71" s="140"/>
      <c r="SUJ71" s="140"/>
      <c r="SUK71" s="140"/>
      <c r="SUL71" s="140"/>
      <c r="SUM71" s="140"/>
      <c r="SUN71" s="140"/>
      <c r="SUO71" s="140"/>
      <c r="SUP71" s="140"/>
      <c r="SUQ71" s="140"/>
      <c r="SUR71" s="140"/>
      <c r="SUS71" s="140"/>
      <c r="SUT71" s="140"/>
      <c r="SUU71" s="140"/>
      <c r="SUV71" s="140"/>
      <c r="SUW71" s="140"/>
      <c r="SUX71" s="140"/>
      <c r="SUY71" s="140"/>
      <c r="SUZ71" s="140"/>
      <c r="SVA71" s="140"/>
      <c r="SVB71" s="140"/>
      <c r="SVC71" s="140"/>
      <c r="SVD71" s="140"/>
      <c r="SVE71" s="140"/>
      <c r="SVF71" s="140"/>
      <c r="SVG71" s="140"/>
      <c r="SVH71" s="140"/>
      <c r="SVI71" s="140"/>
      <c r="SVJ71" s="140"/>
      <c r="SVK71" s="140"/>
      <c r="SVL71" s="140"/>
      <c r="SVM71" s="140"/>
      <c r="SVN71" s="140"/>
      <c r="SVO71" s="140"/>
      <c r="SVP71" s="140"/>
      <c r="SVQ71" s="140"/>
      <c r="SVR71" s="140"/>
      <c r="SVS71" s="140"/>
      <c r="SVT71" s="140"/>
      <c r="SVU71" s="140"/>
      <c r="SVV71" s="140"/>
      <c r="SVW71" s="140"/>
      <c r="SVX71" s="140"/>
      <c r="SVY71" s="140"/>
      <c r="SVZ71" s="140"/>
      <c r="SWA71" s="140"/>
      <c r="SWB71" s="140"/>
      <c r="SWC71" s="140"/>
      <c r="SWD71" s="140"/>
      <c r="SWE71" s="140"/>
      <c r="SWF71" s="140"/>
      <c r="SWG71" s="140"/>
      <c r="SWH71" s="140"/>
      <c r="SWI71" s="140"/>
      <c r="SWJ71" s="140"/>
      <c r="SWK71" s="140"/>
      <c r="SWL71" s="140"/>
      <c r="SWM71" s="140"/>
      <c r="SWN71" s="140"/>
      <c r="SWO71" s="140"/>
      <c r="SWP71" s="140"/>
      <c r="SWQ71" s="140"/>
      <c r="SWR71" s="140"/>
      <c r="SWS71" s="140"/>
      <c r="SWT71" s="140"/>
      <c r="SWU71" s="140"/>
      <c r="SWV71" s="140"/>
      <c r="SWW71" s="140"/>
      <c r="SWX71" s="140"/>
      <c r="SWY71" s="140"/>
      <c r="SWZ71" s="140"/>
      <c r="SXA71" s="140"/>
      <c r="SXB71" s="140"/>
      <c r="SXC71" s="140"/>
      <c r="SXD71" s="140"/>
      <c r="SXE71" s="140"/>
      <c r="SXF71" s="140"/>
      <c r="SXG71" s="140"/>
      <c r="SXH71" s="140"/>
      <c r="SXI71" s="140"/>
      <c r="SXJ71" s="140"/>
      <c r="SXK71" s="140"/>
      <c r="SXL71" s="140"/>
      <c r="SXM71" s="140"/>
      <c r="SXN71" s="140"/>
      <c r="SXO71" s="140"/>
      <c r="SXP71" s="140"/>
      <c r="SXQ71" s="140"/>
      <c r="SXR71" s="140"/>
      <c r="SXS71" s="140"/>
      <c r="SXT71" s="140"/>
      <c r="SXU71" s="140"/>
      <c r="SXV71" s="140"/>
      <c r="SXW71" s="140"/>
      <c r="SXX71" s="140"/>
      <c r="SXY71" s="140"/>
      <c r="SXZ71" s="140"/>
      <c r="SYA71" s="140"/>
      <c r="SYB71" s="140"/>
      <c r="SYC71" s="140"/>
      <c r="SYD71" s="140"/>
      <c r="SYE71" s="140"/>
      <c r="SYF71" s="140"/>
      <c r="SYG71" s="140"/>
      <c r="SYH71" s="140"/>
      <c r="SYI71" s="140"/>
      <c r="SYJ71" s="140"/>
      <c r="SYK71" s="140"/>
      <c r="SYL71" s="140"/>
      <c r="SYM71" s="140"/>
      <c r="SYN71" s="140"/>
      <c r="SYO71" s="140"/>
      <c r="SYP71" s="140"/>
      <c r="SYQ71" s="140"/>
      <c r="SYR71" s="140"/>
      <c r="SYS71" s="140"/>
      <c r="SYT71" s="140"/>
      <c r="SYU71" s="140"/>
      <c r="SYV71" s="140"/>
      <c r="SYW71" s="140"/>
      <c r="SYX71" s="140"/>
      <c r="SYY71" s="140"/>
      <c r="SYZ71" s="140"/>
      <c r="SZA71" s="140"/>
      <c r="SZB71" s="140"/>
      <c r="SZC71" s="140"/>
      <c r="SZD71" s="140"/>
      <c r="SZE71" s="140"/>
      <c r="SZF71" s="140"/>
      <c r="SZG71" s="140"/>
      <c r="SZH71" s="140"/>
      <c r="SZI71" s="140"/>
      <c r="SZJ71" s="140"/>
      <c r="SZK71" s="140"/>
      <c r="SZL71" s="140"/>
      <c r="SZM71" s="140"/>
      <c r="SZN71" s="140"/>
      <c r="SZO71" s="140"/>
      <c r="SZP71" s="140"/>
      <c r="SZQ71" s="140"/>
      <c r="SZR71" s="140"/>
      <c r="SZS71" s="140"/>
      <c r="SZT71" s="140"/>
      <c r="SZU71" s="140"/>
      <c r="SZV71" s="140"/>
      <c r="SZW71" s="140"/>
      <c r="SZX71" s="140"/>
      <c r="SZY71" s="140"/>
      <c r="SZZ71" s="140"/>
      <c r="TAA71" s="140"/>
      <c r="TAB71" s="140"/>
      <c r="TAC71" s="140"/>
      <c r="TAD71" s="140"/>
      <c r="TAE71" s="140"/>
      <c r="TAF71" s="140"/>
      <c r="TAG71" s="140"/>
      <c r="TAH71" s="140"/>
      <c r="TAI71" s="140"/>
      <c r="TAJ71" s="140"/>
      <c r="TAK71" s="140"/>
      <c r="TAL71" s="140"/>
      <c r="TAM71" s="140"/>
      <c r="TAN71" s="140"/>
      <c r="TAO71" s="140"/>
      <c r="TAP71" s="140"/>
      <c r="TAQ71" s="140"/>
      <c r="TAR71" s="140"/>
      <c r="TAS71" s="140"/>
      <c r="TAT71" s="140"/>
      <c r="TAU71" s="140"/>
      <c r="TAV71" s="140"/>
      <c r="TAW71" s="140"/>
      <c r="TAX71" s="140"/>
      <c r="TAY71" s="140"/>
      <c r="TAZ71" s="140"/>
      <c r="TBA71" s="140"/>
      <c r="TBB71" s="140"/>
      <c r="TBC71" s="140"/>
      <c r="TBD71" s="140"/>
      <c r="TBE71" s="140"/>
      <c r="TBF71" s="140"/>
      <c r="TBG71" s="140"/>
      <c r="TBH71" s="140"/>
      <c r="TBI71" s="140"/>
      <c r="TBJ71" s="140"/>
      <c r="TBK71" s="140"/>
      <c r="TBL71" s="140"/>
      <c r="TBM71" s="140"/>
      <c r="TBN71" s="140"/>
      <c r="TBO71" s="140"/>
      <c r="TBP71" s="140"/>
      <c r="TBQ71" s="140"/>
      <c r="TBR71" s="140"/>
      <c r="TBS71" s="140"/>
      <c r="TBT71" s="140"/>
      <c r="TBU71" s="140"/>
      <c r="TBV71" s="140"/>
      <c r="TBW71" s="140"/>
      <c r="TBX71" s="140"/>
      <c r="TBY71" s="140"/>
      <c r="TBZ71" s="140"/>
      <c r="TCA71" s="140"/>
      <c r="TCB71" s="140"/>
      <c r="TCC71" s="140"/>
      <c r="TCD71" s="140"/>
      <c r="TCE71" s="140"/>
      <c r="TCF71" s="140"/>
      <c r="TCG71" s="140"/>
      <c r="TCH71" s="140"/>
      <c r="TCI71" s="140"/>
      <c r="TCJ71" s="140"/>
      <c r="TCK71" s="140"/>
      <c r="TCL71" s="140"/>
      <c r="TCM71" s="140"/>
      <c r="TCN71" s="140"/>
      <c r="TCO71" s="140"/>
      <c r="TCP71" s="140"/>
      <c r="TCQ71" s="140"/>
      <c r="TCR71" s="140"/>
      <c r="TCS71" s="140"/>
      <c r="TCT71" s="140"/>
      <c r="TCU71" s="140"/>
      <c r="TCV71" s="140"/>
      <c r="TCW71" s="140"/>
      <c r="TCX71" s="140"/>
      <c r="TCY71" s="140"/>
      <c r="TCZ71" s="140"/>
      <c r="TDA71" s="140"/>
      <c r="TDB71" s="140"/>
      <c r="TDC71" s="140"/>
      <c r="TDD71" s="140"/>
      <c r="TDE71" s="140"/>
      <c r="TDF71" s="140"/>
      <c r="TDG71" s="140"/>
      <c r="TDH71" s="140"/>
      <c r="TDI71" s="140"/>
      <c r="TDJ71" s="140"/>
      <c r="TDK71" s="140"/>
      <c r="TDL71" s="140"/>
      <c r="TDM71" s="140"/>
      <c r="TDN71" s="140"/>
      <c r="TDO71" s="140"/>
      <c r="TDP71" s="140"/>
      <c r="TDQ71" s="140"/>
      <c r="TDR71" s="140"/>
      <c r="TDS71" s="140"/>
      <c r="TDT71" s="140"/>
      <c r="TDU71" s="140"/>
      <c r="TDV71" s="140"/>
      <c r="TDW71" s="140"/>
      <c r="TDX71" s="140"/>
      <c r="TDY71" s="140"/>
      <c r="TDZ71" s="140"/>
      <c r="TEA71" s="140"/>
      <c r="TEB71" s="140"/>
      <c r="TEC71" s="140"/>
      <c r="TED71" s="140"/>
      <c r="TEE71" s="140"/>
      <c r="TEF71" s="140"/>
      <c r="TEG71" s="140"/>
      <c r="TEH71" s="140"/>
      <c r="TEI71" s="140"/>
      <c r="TEJ71" s="140"/>
      <c r="TEK71" s="140"/>
      <c r="TEL71" s="140"/>
      <c r="TEM71" s="140"/>
      <c r="TEN71" s="140"/>
      <c r="TEO71" s="140"/>
      <c r="TEP71" s="140"/>
      <c r="TEQ71" s="140"/>
      <c r="TER71" s="140"/>
      <c r="TES71" s="140"/>
      <c r="TET71" s="140"/>
      <c r="TEU71" s="140"/>
      <c r="TEV71" s="140"/>
      <c r="TEW71" s="140"/>
      <c r="TEX71" s="140"/>
      <c r="TEY71" s="140"/>
      <c r="TEZ71" s="140"/>
      <c r="TFA71" s="140"/>
      <c r="TFB71" s="140"/>
      <c r="TFC71" s="140"/>
      <c r="TFD71" s="140"/>
      <c r="TFE71" s="140"/>
      <c r="TFF71" s="140"/>
      <c r="TFG71" s="140"/>
      <c r="TFH71" s="140"/>
      <c r="TFI71" s="140"/>
      <c r="TFJ71" s="140"/>
      <c r="TFK71" s="140"/>
      <c r="TFL71" s="140"/>
      <c r="TFM71" s="140"/>
      <c r="TFN71" s="140"/>
      <c r="TFO71" s="140"/>
      <c r="TFP71" s="140"/>
      <c r="TFQ71" s="140"/>
      <c r="TFR71" s="140"/>
      <c r="TFS71" s="140"/>
      <c r="TFT71" s="140"/>
      <c r="TFU71" s="140"/>
      <c r="TFV71" s="140"/>
      <c r="TFW71" s="140"/>
      <c r="TFX71" s="140"/>
      <c r="TFY71" s="140"/>
      <c r="TFZ71" s="140"/>
      <c r="TGA71" s="140"/>
      <c r="TGB71" s="140"/>
      <c r="TGC71" s="140"/>
      <c r="TGD71" s="140"/>
      <c r="TGE71" s="140"/>
      <c r="TGF71" s="140"/>
      <c r="TGG71" s="140"/>
      <c r="TGH71" s="140"/>
      <c r="TGI71" s="140"/>
      <c r="TGJ71" s="140"/>
      <c r="TGK71" s="140"/>
      <c r="TGL71" s="140"/>
      <c r="TGM71" s="140"/>
      <c r="TGN71" s="140"/>
      <c r="TGO71" s="140"/>
      <c r="TGP71" s="140"/>
      <c r="TGQ71" s="140"/>
      <c r="TGR71" s="140"/>
      <c r="TGS71" s="140"/>
      <c r="TGT71" s="140"/>
      <c r="TGU71" s="140"/>
      <c r="TGV71" s="140"/>
      <c r="TGW71" s="140"/>
      <c r="TGX71" s="140"/>
      <c r="TGY71" s="140"/>
      <c r="TGZ71" s="140"/>
      <c r="THA71" s="140"/>
      <c r="THB71" s="140"/>
      <c r="THC71" s="140"/>
      <c r="THD71" s="140"/>
      <c r="THE71" s="140"/>
      <c r="THF71" s="140"/>
      <c r="THG71" s="140"/>
      <c r="THH71" s="140"/>
      <c r="THI71" s="140"/>
      <c r="THJ71" s="140"/>
      <c r="THK71" s="140"/>
      <c r="THL71" s="140"/>
      <c r="THM71" s="140"/>
      <c r="THN71" s="140"/>
      <c r="THO71" s="140"/>
      <c r="THP71" s="140"/>
      <c r="THQ71" s="140"/>
      <c r="THR71" s="140"/>
      <c r="THS71" s="140"/>
      <c r="THT71" s="140"/>
      <c r="THU71" s="140"/>
      <c r="THV71" s="140"/>
      <c r="THW71" s="140"/>
      <c r="THX71" s="140"/>
      <c r="THY71" s="140"/>
      <c r="THZ71" s="140"/>
      <c r="TIA71" s="140"/>
      <c r="TIB71" s="140"/>
      <c r="TIC71" s="140"/>
      <c r="TID71" s="140"/>
      <c r="TIE71" s="140"/>
      <c r="TIF71" s="140"/>
      <c r="TIG71" s="140"/>
      <c r="TIH71" s="140"/>
      <c r="TII71" s="140"/>
      <c r="TIJ71" s="140"/>
      <c r="TIK71" s="140"/>
      <c r="TIL71" s="140"/>
      <c r="TIM71" s="140"/>
      <c r="TIN71" s="140"/>
      <c r="TIO71" s="140"/>
      <c r="TIP71" s="140"/>
      <c r="TIQ71" s="140"/>
      <c r="TIR71" s="140"/>
      <c r="TIS71" s="140"/>
      <c r="TIT71" s="140"/>
      <c r="TIU71" s="140"/>
      <c r="TIV71" s="140"/>
      <c r="TIW71" s="140"/>
      <c r="TIX71" s="140"/>
      <c r="TIY71" s="140"/>
      <c r="TIZ71" s="140"/>
      <c r="TJA71" s="140"/>
      <c r="TJB71" s="140"/>
      <c r="TJC71" s="140"/>
      <c r="TJD71" s="140"/>
      <c r="TJE71" s="140"/>
      <c r="TJF71" s="140"/>
      <c r="TJG71" s="140"/>
      <c r="TJH71" s="140"/>
      <c r="TJI71" s="140"/>
      <c r="TJJ71" s="140"/>
      <c r="TJK71" s="140"/>
      <c r="TJL71" s="140"/>
      <c r="TJM71" s="140"/>
      <c r="TJN71" s="140"/>
      <c r="TJO71" s="140"/>
      <c r="TJP71" s="140"/>
      <c r="TJQ71" s="140"/>
      <c r="TJR71" s="140"/>
      <c r="TJS71" s="140"/>
      <c r="TJT71" s="140"/>
      <c r="TJU71" s="140"/>
      <c r="TJV71" s="140"/>
      <c r="TJW71" s="140"/>
      <c r="TJX71" s="140"/>
      <c r="TJY71" s="140"/>
      <c r="TJZ71" s="140"/>
      <c r="TKA71" s="140"/>
      <c r="TKB71" s="140"/>
      <c r="TKC71" s="140"/>
      <c r="TKD71" s="140"/>
      <c r="TKE71" s="140"/>
      <c r="TKF71" s="140"/>
      <c r="TKG71" s="140"/>
      <c r="TKH71" s="140"/>
      <c r="TKI71" s="140"/>
      <c r="TKJ71" s="140"/>
      <c r="TKK71" s="140"/>
      <c r="TKL71" s="140"/>
      <c r="TKM71" s="140"/>
      <c r="TKN71" s="140"/>
      <c r="TKO71" s="140"/>
      <c r="TKP71" s="140"/>
      <c r="TKQ71" s="140"/>
      <c r="TKR71" s="140"/>
      <c r="TKS71" s="140"/>
      <c r="TKT71" s="140"/>
      <c r="TKU71" s="140"/>
      <c r="TKV71" s="140"/>
      <c r="TKW71" s="140"/>
      <c r="TKX71" s="140"/>
      <c r="TKY71" s="140"/>
      <c r="TKZ71" s="140"/>
      <c r="TLA71" s="140"/>
      <c r="TLB71" s="140"/>
      <c r="TLC71" s="140"/>
      <c r="TLD71" s="140"/>
      <c r="TLE71" s="140"/>
      <c r="TLF71" s="140"/>
      <c r="TLG71" s="140"/>
      <c r="TLH71" s="140"/>
      <c r="TLI71" s="140"/>
      <c r="TLJ71" s="140"/>
      <c r="TLK71" s="140"/>
      <c r="TLL71" s="140"/>
      <c r="TLM71" s="140"/>
      <c r="TLN71" s="140"/>
      <c r="TLO71" s="140"/>
      <c r="TLP71" s="140"/>
      <c r="TLQ71" s="140"/>
      <c r="TLR71" s="140"/>
      <c r="TLS71" s="140"/>
      <c r="TLT71" s="140"/>
      <c r="TLU71" s="140"/>
      <c r="TLV71" s="140"/>
      <c r="TLW71" s="140"/>
      <c r="TLX71" s="140"/>
      <c r="TLY71" s="140"/>
      <c r="TLZ71" s="140"/>
      <c r="TMA71" s="140"/>
      <c r="TMB71" s="140"/>
      <c r="TMC71" s="140"/>
      <c r="TMD71" s="140"/>
      <c r="TME71" s="140"/>
      <c r="TMF71" s="140"/>
      <c r="TMG71" s="140"/>
      <c r="TMH71" s="140"/>
      <c r="TMI71" s="140"/>
      <c r="TMJ71" s="140"/>
      <c r="TMK71" s="140"/>
      <c r="TML71" s="140"/>
      <c r="TMM71" s="140"/>
      <c r="TMN71" s="140"/>
      <c r="TMO71" s="140"/>
      <c r="TMP71" s="140"/>
      <c r="TMQ71" s="140"/>
      <c r="TMR71" s="140"/>
      <c r="TMS71" s="140"/>
      <c r="TMT71" s="140"/>
      <c r="TMU71" s="140"/>
      <c r="TMV71" s="140"/>
      <c r="TMW71" s="140"/>
      <c r="TMX71" s="140"/>
      <c r="TMY71" s="140"/>
      <c r="TMZ71" s="140"/>
      <c r="TNA71" s="140"/>
      <c r="TNB71" s="140"/>
      <c r="TNC71" s="140"/>
      <c r="TND71" s="140"/>
      <c r="TNE71" s="140"/>
      <c r="TNF71" s="140"/>
      <c r="TNG71" s="140"/>
      <c r="TNH71" s="140"/>
      <c r="TNI71" s="140"/>
      <c r="TNJ71" s="140"/>
      <c r="TNK71" s="140"/>
      <c r="TNL71" s="140"/>
      <c r="TNM71" s="140"/>
      <c r="TNN71" s="140"/>
      <c r="TNO71" s="140"/>
      <c r="TNP71" s="140"/>
      <c r="TNQ71" s="140"/>
      <c r="TNR71" s="140"/>
      <c r="TNS71" s="140"/>
      <c r="TNT71" s="140"/>
      <c r="TNU71" s="140"/>
      <c r="TNV71" s="140"/>
      <c r="TNW71" s="140"/>
      <c r="TNX71" s="140"/>
      <c r="TNY71" s="140"/>
      <c r="TNZ71" s="140"/>
      <c r="TOA71" s="140"/>
      <c r="TOB71" s="140"/>
      <c r="TOC71" s="140"/>
      <c r="TOD71" s="140"/>
      <c r="TOE71" s="140"/>
      <c r="TOF71" s="140"/>
      <c r="TOG71" s="140"/>
      <c r="TOH71" s="140"/>
      <c r="TOI71" s="140"/>
      <c r="TOJ71" s="140"/>
      <c r="TOK71" s="140"/>
      <c r="TOL71" s="140"/>
      <c r="TOM71" s="140"/>
      <c r="TON71" s="140"/>
      <c r="TOO71" s="140"/>
      <c r="TOP71" s="140"/>
      <c r="TOQ71" s="140"/>
      <c r="TOR71" s="140"/>
      <c r="TOS71" s="140"/>
      <c r="TOT71" s="140"/>
      <c r="TOU71" s="140"/>
      <c r="TOV71" s="140"/>
      <c r="TOW71" s="140"/>
      <c r="TOX71" s="140"/>
      <c r="TOY71" s="140"/>
      <c r="TOZ71" s="140"/>
      <c r="TPA71" s="140"/>
      <c r="TPB71" s="140"/>
      <c r="TPC71" s="140"/>
      <c r="TPD71" s="140"/>
      <c r="TPE71" s="140"/>
      <c r="TPF71" s="140"/>
      <c r="TPG71" s="140"/>
      <c r="TPH71" s="140"/>
      <c r="TPI71" s="140"/>
      <c r="TPJ71" s="140"/>
      <c r="TPK71" s="140"/>
      <c r="TPL71" s="140"/>
      <c r="TPM71" s="140"/>
      <c r="TPN71" s="140"/>
      <c r="TPO71" s="140"/>
      <c r="TPP71" s="140"/>
      <c r="TPQ71" s="140"/>
      <c r="TPR71" s="140"/>
      <c r="TPS71" s="140"/>
      <c r="TPT71" s="140"/>
      <c r="TPU71" s="140"/>
      <c r="TPV71" s="140"/>
      <c r="TPW71" s="140"/>
      <c r="TPX71" s="140"/>
      <c r="TPY71" s="140"/>
      <c r="TPZ71" s="140"/>
      <c r="TQA71" s="140"/>
      <c r="TQB71" s="140"/>
      <c r="TQC71" s="140"/>
      <c r="TQD71" s="140"/>
      <c r="TQE71" s="140"/>
      <c r="TQF71" s="140"/>
      <c r="TQG71" s="140"/>
      <c r="TQH71" s="140"/>
      <c r="TQI71" s="140"/>
      <c r="TQJ71" s="140"/>
      <c r="TQK71" s="140"/>
      <c r="TQL71" s="140"/>
      <c r="TQM71" s="140"/>
      <c r="TQN71" s="140"/>
      <c r="TQO71" s="140"/>
      <c r="TQP71" s="140"/>
      <c r="TQQ71" s="140"/>
      <c r="TQR71" s="140"/>
      <c r="TQS71" s="140"/>
      <c r="TQT71" s="140"/>
      <c r="TQU71" s="140"/>
      <c r="TQV71" s="140"/>
      <c r="TQW71" s="140"/>
      <c r="TQX71" s="140"/>
      <c r="TQY71" s="140"/>
      <c r="TQZ71" s="140"/>
      <c r="TRA71" s="140"/>
      <c r="TRB71" s="140"/>
      <c r="TRC71" s="140"/>
      <c r="TRD71" s="140"/>
      <c r="TRE71" s="140"/>
      <c r="TRF71" s="140"/>
      <c r="TRG71" s="140"/>
      <c r="TRH71" s="140"/>
      <c r="TRI71" s="140"/>
      <c r="TRJ71" s="140"/>
      <c r="TRK71" s="140"/>
      <c r="TRL71" s="140"/>
      <c r="TRM71" s="140"/>
      <c r="TRN71" s="140"/>
      <c r="TRO71" s="140"/>
      <c r="TRP71" s="140"/>
      <c r="TRQ71" s="140"/>
      <c r="TRR71" s="140"/>
      <c r="TRS71" s="140"/>
      <c r="TRT71" s="140"/>
      <c r="TRU71" s="140"/>
      <c r="TRV71" s="140"/>
      <c r="TRW71" s="140"/>
      <c r="TRX71" s="140"/>
      <c r="TRY71" s="140"/>
      <c r="TRZ71" s="140"/>
      <c r="TSA71" s="140"/>
      <c r="TSB71" s="140"/>
      <c r="TSC71" s="140"/>
      <c r="TSD71" s="140"/>
      <c r="TSE71" s="140"/>
      <c r="TSF71" s="140"/>
      <c r="TSG71" s="140"/>
      <c r="TSH71" s="140"/>
      <c r="TSI71" s="140"/>
      <c r="TSJ71" s="140"/>
      <c r="TSK71" s="140"/>
      <c r="TSL71" s="140"/>
      <c r="TSM71" s="140"/>
      <c r="TSN71" s="140"/>
      <c r="TSO71" s="140"/>
      <c r="TSP71" s="140"/>
      <c r="TSQ71" s="140"/>
      <c r="TSR71" s="140"/>
      <c r="TSS71" s="140"/>
      <c r="TST71" s="140"/>
      <c r="TSU71" s="140"/>
      <c r="TSV71" s="140"/>
      <c r="TSW71" s="140"/>
      <c r="TSX71" s="140"/>
      <c r="TSY71" s="140"/>
      <c r="TSZ71" s="140"/>
      <c r="TTA71" s="140"/>
      <c r="TTB71" s="140"/>
      <c r="TTC71" s="140"/>
      <c r="TTD71" s="140"/>
      <c r="TTE71" s="140"/>
      <c r="TTF71" s="140"/>
      <c r="TTG71" s="140"/>
      <c r="TTH71" s="140"/>
      <c r="TTI71" s="140"/>
      <c r="TTJ71" s="140"/>
      <c r="TTK71" s="140"/>
      <c r="TTL71" s="140"/>
      <c r="TTM71" s="140"/>
      <c r="TTN71" s="140"/>
      <c r="TTO71" s="140"/>
      <c r="TTP71" s="140"/>
      <c r="TTQ71" s="140"/>
      <c r="TTR71" s="140"/>
      <c r="TTS71" s="140"/>
      <c r="TTT71" s="140"/>
      <c r="TTU71" s="140"/>
      <c r="TTV71" s="140"/>
      <c r="TTW71" s="140"/>
      <c r="TTX71" s="140"/>
      <c r="TTY71" s="140"/>
      <c r="TTZ71" s="140"/>
      <c r="TUA71" s="140"/>
      <c r="TUB71" s="140"/>
      <c r="TUC71" s="140"/>
      <c r="TUD71" s="140"/>
      <c r="TUE71" s="140"/>
      <c r="TUF71" s="140"/>
      <c r="TUG71" s="140"/>
      <c r="TUH71" s="140"/>
      <c r="TUI71" s="140"/>
      <c r="TUJ71" s="140"/>
      <c r="TUK71" s="140"/>
      <c r="TUL71" s="140"/>
      <c r="TUM71" s="140"/>
      <c r="TUN71" s="140"/>
      <c r="TUO71" s="140"/>
      <c r="TUP71" s="140"/>
      <c r="TUQ71" s="140"/>
      <c r="TUR71" s="140"/>
      <c r="TUS71" s="140"/>
      <c r="TUT71" s="140"/>
      <c r="TUU71" s="140"/>
      <c r="TUV71" s="140"/>
      <c r="TUW71" s="140"/>
      <c r="TUX71" s="140"/>
      <c r="TUY71" s="140"/>
      <c r="TUZ71" s="140"/>
      <c r="TVA71" s="140"/>
      <c r="TVB71" s="140"/>
      <c r="TVC71" s="140"/>
      <c r="TVD71" s="140"/>
      <c r="TVE71" s="140"/>
      <c r="TVF71" s="140"/>
      <c r="TVG71" s="140"/>
      <c r="TVH71" s="140"/>
      <c r="TVI71" s="140"/>
      <c r="TVJ71" s="140"/>
      <c r="TVK71" s="140"/>
      <c r="TVL71" s="140"/>
      <c r="TVM71" s="140"/>
      <c r="TVN71" s="140"/>
      <c r="TVO71" s="140"/>
      <c r="TVP71" s="140"/>
      <c r="TVQ71" s="140"/>
      <c r="TVR71" s="140"/>
      <c r="TVS71" s="140"/>
      <c r="TVT71" s="140"/>
      <c r="TVU71" s="140"/>
      <c r="TVV71" s="140"/>
      <c r="TVW71" s="140"/>
      <c r="TVX71" s="140"/>
      <c r="TVY71" s="140"/>
      <c r="TVZ71" s="140"/>
      <c r="TWA71" s="140"/>
      <c r="TWB71" s="140"/>
      <c r="TWC71" s="140"/>
      <c r="TWD71" s="140"/>
      <c r="TWE71" s="140"/>
      <c r="TWF71" s="140"/>
      <c r="TWG71" s="140"/>
      <c r="TWH71" s="140"/>
      <c r="TWI71" s="140"/>
      <c r="TWJ71" s="140"/>
      <c r="TWK71" s="140"/>
      <c r="TWL71" s="140"/>
      <c r="TWM71" s="140"/>
      <c r="TWN71" s="140"/>
      <c r="TWO71" s="140"/>
      <c r="TWP71" s="140"/>
      <c r="TWQ71" s="140"/>
      <c r="TWR71" s="140"/>
      <c r="TWS71" s="140"/>
      <c r="TWT71" s="140"/>
      <c r="TWU71" s="140"/>
      <c r="TWV71" s="140"/>
      <c r="TWW71" s="140"/>
      <c r="TWX71" s="140"/>
      <c r="TWY71" s="140"/>
      <c r="TWZ71" s="140"/>
      <c r="TXA71" s="140"/>
      <c r="TXB71" s="140"/>
      <c r="TXC71" s="140"/>
      <c r="TXD71" s="140"/>
      <c r="TXE71" s="140"/>
      <c r="TXF71" s="140"/>
      <c r="TXG71" s="140"/>
      <c r="TXH71" s="140"/>
      <c r="TXI71" s="140"/>
      <c r="TXJ71" s="140"/>
      <c r="TXK71" s="140"/>
      <c r="TXL71" s="140"/>
      <c r="TXM71" s="140"/>
      <c r="TXN71" s="140"/>
      <c r="TXO71" s="140"/>
      <c r="TXP71" s="140"/>
      <c r="TXQ71" s="140"/>
      <c r="TXR71" s="140"/>
      <c r="TXS71" s="140"/>
      <c r="TXT71" s="140"/>
      <c r="TXU71" s="140"/>
      <c r="TXV71" s="140"/>
      <c r="TXW71" s="140"/>
      <c r="TXX71" s="140"/>
      <c r="TXY71" s="140"/>
      <c r="TXZ71" s="140"/>
      <c r="TYA71" s="140"/>
      <c r="TYB71" s="140"/>
      <c r="TYC71" s="140"/>
      <c r="TYD71" s="140"/>
      <c r="TYE71" s="140"/>
      <c r="TYF71" s="140"/>
      <c r="TYG71" s="140"/>
      <c r="TYH71" s="140"/>
      <c r="TYI71" s="140"/>
      <c r="TYJ71" s="140"/>
      <c r="TYK71" s="140"/>
      <c r="TYL71" s="140"/>
      <c r="TYM71" s="140"/>
      <c r="TYN71" s="140"/>
      <c r="TYO71" s="140"/>
      <c r="TYP71" s="140"/>
      <c r="TYQ71" s="140"/>
      <c r="TYR71" s="140"/>
      <c r="TYS71" s="140"/>
      <c r="TYT71" s="140"/>
      <c r="TYU71" s="140"/>
      <c r="TYV71" s="140"/>
      <c r="TYW71" s="140"/>
      <c r="TYX71" s="140"/>
      <c r="TYY71" s="140"/>
      <c r="TYZ71" s="140"/>
      <c r="TZA71" s="140"/>
      <c r="TZB71" s="140"/>
      <c r="TZC71" s="140"/>
      <c r="TZD71" s="140"/>
      <c r="TZE71" s="140"/>
      <c r="TZF71" s="140"/>
      <c r="TZG71" s="140"/>
      <c r="TZH71" s="140"/>
      <c r="TZI71" s="140"/>
      <c r="TZJ71" s="140"/>
      <c r="TZK71" s="140"/>
      <c r="TZL71" s="140"/>
      <c r="TZM71" s="140"/>
      <c r="TZN71" s="140"/>
      <c r="TZO71" s="140"/>
      <c r="TZP71" s="140"/>
      <c r="TZQ71" s="140"/>
      <c r="TZR71" s="140"/>
      <c r="TZS71" s="140"/>
      <c r="TZT71" s="140"/>
      <c r="TZU71" s="140"/>
      <c r="TZV71" s="140"/>
      <c r="TZW71" s="140"/>
      <c r="TZX71" s="140"/>
      <c r="TZY71" s="140"/>
      <c r="TZZ71" s="140"/>
      <c r="UAA71" s="140"/>
      <c r="UAB71" s="140"/>
      <c r="UAC71" s="140"/>
      <c r="UAD71" s="140"/>
      <c r="UAE71" s="140"/>
      <c r="UAF71" s="140"/>
      <c r="UAG71" s="140"/>
      <c r="UAH71" s="140"/>
      <c r="UAI71" s="140"/>
      <c r="UAJ71" s="140"/>
      <c r="UAK71" s="140"/>
      <c r="UAL71" s="140"/>
      <c r="UAM71" s="140"/>
      <c r="UAN71" s="140"/>
      <c r="UAO71" s="140"/>
      <c r="UAP71" s="140"/>
      <c r="UAQ71" s="140"/>
      <c r="UAR71" s="140"/>
      <c r="UAS71" s="140"/>
      <c r="UAT71" s="140"/>
      <c r="UAU71" s="140"/>
      <c r="UAV71" s="140"/>
      <c r="UAW71" s="140"/>
      <c r="UAX71" s="140"/>
      <c r="UAY71" s="140"/>
      <c r="UAZ71" s="140"/>
      <c r="UBA71" s="140"/>
      <c r="UBB71" s="140"/>
      <c r="UBC71" s="140"/>
      <c r="UBD71" s="140"/>
      <c r="UBE71" s="140"/>
      <c r="UBF71" s="140"/>
      <c r="UBG71" s="140"/>
      <c r="UBH71" s="140"/>
      <c r="UBI71" s="140"/>
      <c r="UBJ71" s="140"/>
      <c r="UBK71" s="140"/>
      <c r="UBL71" s="140"/>
      <c r="UBM71" s="140"/>
      <c r="UBN71" s="140"/>
      <c r="UBO71" s="140"/>
      <c r="UBP71" s="140"/>
      <c r="UBQ71" s="140"/>
      <c r="UBR71" s="140"/>
      <c r="UBS71" s="140"/>
      <c r="UBT71" s="140"/>
      <c r="UBU71" s="140"/>
      <c r="UBV71" s="140"/>
      <c r="UBW71" s="140"/>
      <c r="UBX71" s="140"/>
      <c r="UBY71" s="140"/>
      <c r="UBZ71" s="140"/>
      <c r="UCA71" s="140"/>
      <c r="UCB71" s="140"/>
      <c r="UCC71" s="140"/>
      <c r="UCD71" s="140"/>
      <c r="UCE71" s="140"/>
      <c r="UCF71" s="140"/>
      <c r="UCG71" s="140"/>
      <c r="UCH71" s="140"/>
      <c r="UCI71" s="140"/>
      <c r="UCJ71" s="140"/>
      <c r="UCK71" s="140"/>
      <c r="UCL71" s="140"/>
      <c r="UCM71" s="140"/>
      <c r="UCN71" s="140"/>
      <c r="UCO71" s="140"/>
      <c r="UCP71" s="140"/>
      <c r="UCQ71" s="140"/>
      <c r="UCR71" s="140"/>
      <c r="UCS71" s="140"/>
      <c r="UCT71" s="140"/>
      <c r="UCU71" s="140"/>
      <c r="UCV71" s="140"/>
      <c r="UCW71" s="140"/>
      <c r="UCX71" s="140"/>
      <c r="UCY71" s="140"/>
      <c r="UCZ71" s="140"/>
      <c r="UDA71" s="140"/>
      <c r="UDB71" s="140"/>
      <c r="UDC71" s="140"/>
      <c r="UDD71" s="140"/>
      <c r="UDE71" s="140"/>
      <c r="UDF71" s="140"/>
      <c r="UDG71" s="140"/>
      <c r="UDH71" s="140"/>
      <c r="UDI71" s="140"/>
      <c r="UDJ71" s="140"/>
      <c r="UDK71" s="140"/>
      <c r="UDL71" s="140"/>
      <c r="UDM71" s="140"/>
      <c r="UDN71" s="140"/>
      <c r="UDO71" s="140"/>
      <c r="UDP71" s="140"/>
      <c r="UDQ71" s="140"/>
      <c r="UDR71" s="140"/>
      <c r="UDS71" s="140"/>
      <c r="UDT71" s="140"/>
      <c r="UDU71" s="140"/>
      <c r="UDV71" s="140"/>
      <c r="UDW71" s="140"/>
      <c r="UDX71" s="140"/>
      <c r="UDY71" s="140"/>
      <c r="UDZ71" s="140"/>
      <c r="UEA71" s="140"/>
      <c r="UEB71" s="140"/>
      <c r="UEC71" s="140"/>
      <c r="UED71" s="140"/>
      <c r="UEE71" s="140"/>
      <c r="UEF71" s="140"/>
      <c r="UEG71" s="140"/>
      <c r="UEH71" s="140"/>
      <c r="UEI71" s="140"/>
      <c r="UEJ71" s="140"/>
      <c r="UEK71" s="140"/>
      <c r="UEL71" s="140"/>
      <c r="UEM71" s="140"/>
      <c r="UEN71" s="140"/>
      <c r="UEO71" s="140"/>
      <c r="UEP71" s="140"/>
      <c r="UEQ71" s="140"/>
      <c r="UER71" s="140"/>
      <c r="UES71" s="140"/>
      <c r="UET71" s="140"/>
      <c r="UEU71" s="140"/>
      <c r="UEV71" s="140"/>
      <c r="UEW71" s="140"/>
      <c r="UEX71" s="140"/>
      <c r="UEY71" s="140"/>
      <c r="UEZ71" s="140"/>
      <c r="UFA71" s="140"/>
      <c r="UFB71" s="140"/>
      <c r="UFC71" s="140"/>
      <c r="UFD71" s="140"/>
      <c r="UFE71" s="140"/>
      <c r="UFF71" s="140"/>
      <c r="UFG71" s="140"/>
      <c r="UFH71" s="140"/>
      <c r="UFI71" s="140"/>
      <c r="UFJ71" s="140"/>
      <c r="UFK71" s="140"/>
      <c r="UFL71" s="140"/>
      <c r="UFM71" s="140"/>
      <c r="UFN71" s="140"/>
      <c r="UFO71" s="140"/>
      <c r="UFP71" s="140"/>
      <c r="UFQ71" s="140"/>
      <c r="UFR71" s="140"/>
      <c r="UFS71" s="140"/>
      <c r="UFT71" s="140"/>
      <c r="UFU71" s="140"/>
      <c r="UFV71" s="140"/>
      <c r="UFW71" s="140"/>
      <c r="UFX71" s="140"/>
      <c r="UFY71" s="140"/>
      <c r="UFZ71" s="140"/>
      <c r="UGA71" s="140"/>
      <c r="UGB71" s="140"/>
      <c r="UGC71" s="140"/>
      <c r="UGD71" s="140"/>
      <c r="UGE71" s="140"/>
      <c r="UGF71" s="140"/>
      <c r="UGG71" s="140"/>
      <c r="UGH71" s="140"/>
      <c r="UGI71" s="140"/>
      <c r="UGJ71" s="140"/>
      <c r="UGK71" s="140"/>
      <c r="UGL71" s="140"/>
      <c r="UGM71" s="140"/>
      <c r="UGN71" s="140"/>
      <c r="UGO71" s="140"/>
      <c r="UGP71" s="140"/>
      <c r="UGQ71" s="140"/>
      <c r="UGR71" s="140"/>
      <c r="UGS71" s="140"/>
      <c r="UGT71" s="140"/>
      <c r="UGU71" s="140"/>
      <c r="UGV71" s="140"/>
      <c r="UGW71" s="140"/>
      <c r="UGX71" s="140"/>
      <c r="UGY71" s="140"/>
      <c r="UGZ71" s="140"/>
      <c r="UHA71" s="140"/>
      <c r="UHB71" s="140"/>
      <c r="UHC71" s="140"/>
      <c r="UHD71" s="140"/>
      <c r="UHE71" s="140"/>
      <c r="UHF71" s="140"/>
      <c r="UHG71" s="140"/>
      <c r="UHH71" s="140"/>
      <c r="UHI71" s="140"/>
      <c r="UHJ71" s="140"/>
      <c r="UHK71" s="140"/>
      <c r="UHL71" s="140"/>
      <c r="UHM71" s="140"/>
      <c r="UHN71" s="140"/>
      <c r="UHO71" s="140"/>
      <c r="UHP71" s="140"/>
      <c r="UHQ71" s="140"/>
      <c r="UHR71" s="140"/>
      <c r="UHS71" s="140"/>
      <c r="UHT71" s="140"/>
      <c r="UHU71" s="140"/>
      <c r="UHV71" s="140"/>
      <c r="UHW71" s="140"/>
      <c r="UHX71" s="140"/>
      <c r="UHY71" s="140"/>
      <c r="UHZ71" s="140"/>
      <c r="UIA71" s="140"/>
      <c r="UIB71" s="140"/>
      <c r="UIC71" s="140"/>
      <c r="UID71" s="140"/>
      <c r="UIE71" s="140"/>
      <c r="UIF71" s="140"/>
      <c r="UIG71" s="140"/>
      <c r="UIH71" s="140"/>
      <c r="UII71" s="140"/>
      <c r="UIJ71" s="140"/>
      <c r="UIK71" s="140"/>
      <c r="UIL71" s="140"/>
      <c r="UIM71" s="140"/>
      <c r="UIN71" s="140"/>
      <c r="UIO71" s="140"/>
      <c r="UIP71" s="140"/>
      <c r="UIQ71" s="140"/>
      <c r="UIR71" s="140"/>
      <c r="UIS71" s="140"/>
      <c r="UIT71" s="140"/>
      <c r="UIU71" s="140"/>
      <c r="UIV71" s="140"/>
      <c r="UIW71" s="140"/>
      <c r="UIX71" s="140"/>
      <c r="UIY71" s="140"/>
      <c r="UIZ71" s="140"/>
      <c r="UJA71" s="140"/>
      <c r="UJB71" s="140"/>
      <c r="UJC71" s="140"/>
      <c r="UJD71" s="140"/>
      <c r="UJE71" s="140"/>
      <c r="UJF71" s="140"/>
      <c r="UJG71" s="140"/>
      <c r="UJH71" s="140"/>
      <c r="UJI71" s="140"/>
      <c r="UJJ71" s="140"/>
      <c r="UJK71" s="140"/>
      <c r="UJL71" s="140"/>
      <c r="UJM71" s="140"/>
      <c r="UJN71" s="140"/>
      <c r="UJO71" s="140"/>
      <c r="UJP71" s="140"/>
      <c r="UJQ71" s="140"/>
      <c r="UJR71" s="140"/>
      <c r="UJS71" s="140"/>
      <c r="UJT71" s="140"/>
      <c r="UJU71" s="140"/>
      <c r="UJV71" s="140"/>
      <c r="UJW71" s="140"/>
      <c r="UJX71" s="140"/>
      <c r="UJY71" s="140"/>
      <c r="UJZ71" s="140"/>
      <c r="UKA71" s="140"/>
      <c r="UKB71" s="140"/>
      <c r="UKC71" s="140"/>
      <c r="UKD71" s="140"/>
      <c r="UKE71" s="140"/>
      <c r="UKF71" s="140"/>
      <c r="UKG71" s="140"/>
      <c r="UKH71" s="140"/>
      <c r="UKI71" s="140"/>
      <c r="UKJ71" s="140"/>
      <c r="UKK71" s="140"/>
      <c r="UKL71" s="140"/>
      <c r="UKM71" s="140"/>
      <c r="UKN71" s="140"/>
      <c r="UKO71" s="140"/>
      <c r="UKP71" s="140"/>
      <c r="UKQ71" s="140"/>
      <c r="UKR71" s="140"/>
      <c r="UKS71" s="140"/>
      <c r="UKT71" s="140"/>
      <c r="UKU71" s="140"/>
      <c r="UKV71" s="140"/>
      <c r="UKW71" s="140"/>
      <c r="UKX71" s="140"/>
      <c r="UKY71" s="140"/>
      <c r="UKZ71" s="140"/>
      <c r="ULA71" s="140"/>
      <c r="ULB71" s="140"/>
      <c r="ULC71" s="140"/>
      <c r="ULD71" s="140"/>
      <c r="ULE71" s="140"/>
      <c r="ULF71" s="140"/>
      <c r="ULG71" s="140"/>
      <c r="ULH71" s="140"/>
      <c r="ULI71" s="140"/>
      <c r="ULJ71" s="140"/>
      <c r="ULK71" s="140"/>
      <c r="ULL71" s="140"/>
      <c r="ULM71" s="140"/>
      <c r="ULN71" s="140"/>
      <c r="ULO71" s="140"/>
      <c r="ULP71" s="140"/>
      <c r="ULQ71" s="140"/>
      <c r="ULR71" s="140"/>
      <c r="ULS71" s="140"/>
      <c r="ULT71" s="140"/>
      <c r="ULU71" s="140"/>
      <c r="ULV71" s="140"/>
      <c r="ULW71" s="140"/>
      <c r="ULX71" s="140"/>
      <c r="ULY71" s="140"/>
      <c r="ULZ71" s="140"/>
      <c r="UMA71" s="140"/>
      <c r="UMB71" s="140"/>
      <c r="UMC71" s="140"/>
      <c r="UMD71" s="140"/>
      <c r="UME71" s="140"/>
      <c r="UMF71" s="140"/>
      <c r="UMG71" s="140"/>
      <c r="UMH71" s="140"/>
      <c r="UMI71" s="140"/>
      <c r="UMJ71" s="140"/>
      <c r="UMK71" s="140"/>
      <c r="UML71" s="140"/>
      <c r="UMM71" s="140"/>
      <c r="UMN71" s="140"/>
      <c r="UMO71" s="140"/>
      <c r="UMP71" s="140"/>
      <c r="UMQ71" s="140"/>
      <c r="UMR71" s="140"/>
      <c r="UMS71" s="140"/>
      <c r="UMT71" s="140"/>
      <c r="UMU71" s="140"/>
      <c r="UMV71" s="140"/>
      <c r="UMW71" s="140"/>
      <c r="UMX71" s="140"/>
      <c r="UMY71" s="140"/>
      <c r="UMZ71" s="140"/>
      <c r="UNA71" s="140"/>
      <c r="UNB71" s="140"/>
      <c r="UNC71" s="140"/>
      <c r="UND71" s="140"/>
      <c r="UNE71" s="140"/>
      <c r="UNF71" s="140"/>
      <c r="UNG71" s="140"/>
      <c r="UNH71" s="140"/>
      <c r="UNI71" s="140"/>
      <c r="UNJ71" s="140"/>
      <c r="UNK71" s="140"/>
      <c r="UNL71" s="140"/>
      <c r="UNM71" s="140"/>
      <c r="UNN71" s="140"/>
      <c r="UNO71" s="140"/>
      <c r="UNP71" s="140"/>
      <c r="UNQ71" s="140"/>
      <c r="UNR71" s="140"/>
      <c r="UNS71" s="140"/>
      <c r="UNT71" s="140"/>
      <c r="UNU71" s="140"/>
      <c r="UNV71" s="140"/>
      <c r="UNW71" s="140"/>
      <c r="UNX71" s="140"/>
      <c r="UNY71" s="140"/>
      <c r="UNZ71" s="140"/>
      <c r="UOA71" s="140"/>
      <c r="UOB71" s="140"/>
      <c r="UOC71" s="140"/>
      <c r="UOD71" s="140"/>
      <c r="UOE71" s="140"/>
      <c r="UOF71" s="140"/>
      <c r="UOG71" s="140"/>
      <c r="UOH71" s="140"/>
      <c r="UOI71" s="140"/>
      <c r="UOJ71" s="140"/>
      <c r="UOK71" s="140"/>
      <c r="UOL71" s="140"/>
      <c r="UOM71" s="140"/>
      <c r="UON71" s="140"/>
      <c r="UOO71" s="140"/>
      <c r="UOP71" s="140"/>
      <c r="UOQ71" s="140"/>
      <c r="UOR71" s="140"/>
      <c r="UOS71" s="140"/>
      <c r="UOT71" s="140"/>
      <c r="UOU71" s="140"/>
      <c r="UOV71" s="140"/>
      <c r="UOW71" s="140"/>
      <c r="UOX71" s="140"/>
      <c r="UOY71" s="140"/>
      <c r="UOZ71" s="140"/>
      <c r="UPA71" s="140"/>
      <c r="UPB71" s="140"/>
      <c r="UPC71" s="140"/>
      <c r="UPD71" s="140"/>
      <c r="UPE71" s="140"/>
      <c r="UPF71" s="140"/>
      <c r="UPG71" s="140"/>
      <c r="UPH71" s="140"/>
      <c r="UPI71" s="140"/>
      <c r="UPJ71" s="140"/>
      <c r="UPK71" s="140"/>
      <c r="UPL71" s="140"/>
      <c r="UPM71" s="140"/>
      <c r="UPN71" s="140"/>
      <c r="UPO71" s="140"/>
      <c r="UPP71" s="140"/>
      <c r="UPQ71" s="140"/>
      <c r="UPR71" s="140"/>
      <c r="UPS71" s="140"/>
      <c r="UPT71" s="140"/>
      <c r="UPU71" s="140"/>
      <c r="UPV71" s="140"/>
      <c r="UPW71" s="140"/>
      <c r="UPX71" s="140"/>
      <c r="UPY71" s="140"/>
      <c r="UPZ71" s="140"/>
      <c r="UQA71" s="140"/>
      <c r="UQB71" s="140"/>
      <c r="UQC71" s="140"/>
      <c r="UQD71" s="140"/>
      <c r="UQE71" s="140"/>
      <c r="UQF71" s="140"/>
      <c r="UQG71" s="140"/>
      <c r="UQH71" s="140"/>
      <c r="UQI71" s="140"/>
      <c r="UQJ71" s="140"/>
      <c r="UQK71" s="140"/>
      <c r="UQL71" s="140"/>
      <c r="UQM71" s="140"/>
      <c r="UQN71" s="140"/>
      <c r="UQO71" s="140"/>
      <c r="UQP71" s="140"/>
      <c r="UQQ71" s="140"/>
      <c r="UQR71" s="140"/>
      <c r="UQS71" s="140"/>
      <c r="UQT71" s="140"/>
      <c r="UQU71" s="140"/>
      <c r="UQV71" s="140"/>
      <c r="UQW71" s="140"/>
      <c r="UQX71" s="140"/>
      <c r="UQY71" s="140"/>
      <c r="UQZ71" s="140"/>
      <c r="URA71" s="140"/>
      <c r="URB71" s="140"/>
      <c r="URC71" s="140"/>
      <c r="URD71" s="140"/>
      <c r="URE71" s="140"/>
      <c r="URF71" s="140"/>
      <c r="URG71" s="140"/>
      <c r="URH71" s="140"/>
      <c r="URI71" s="140"/>
      <c r="URJ71" s="140"/>
      <c r="URK71" s="140"/>
      <c r="URL71" s="140"/>
      <c r="URM71" s="140"/>
      <c r="URN71" s="140"/>
      <c r="URO71" s="140"/>
      <c r="URP71" s="140"/>
      <c r="URQ71" s="140"/>
      <c r="URR71" s="140"/>
      <c r="URS71" s="140"/>
      <c r="URT71" s="140"/>
      <c r="URU71" s="140"/>
      <c r="URV71" s="140"/>
      <c r="URW71" s="140"/>
      <c r="URX71" s="140"/>
      <c r="URY71" s="140"/>
      <c r="URZ71" s="140"/>
      <c r="USA71" s="140"/>
      <c r="USB71" s="140"/>
      <c r="USC71" s="140"/>
      <c r="USD71" s="140"/>
      <c r="USE71" s="140"/>
      <c r="USF71" s="140"/>
      <c r="USG71" s="140"/>
      <c r="USH71" s="140"/>
      <c r="USI71" s="140"/>
      <c r="USJ71" s="140"/>
      <c r="USK71" s="140"/>
      <c r="USL71" s="140"/>
      <c r="USM71" s="140"/>
      <c r="USN71" s="140"/>
      <c r="USO71" s="140"/>
      <c r="USP71" s="140"/>
      <c r="USQ71" s="140"/>
      <c r="USR71" s="140"/>
      <c r="USS71" s="140"/>
      <c r="UST71" s="140"/>
      <c r="USU71" s="140"/>
      <c r="USV71" s="140"/>
      <c r="USW71" s="140"/>
      <c r="USX71" s="140"/>
      <c r="USY71" s="140"/>
      <c r="USZ71" s="140"/>
      <c r="UTA71" s="140"/>
      <c r="UTB71" s="140"/>
      <c r="UTC71" s="140"/>
      <c r="UTD71" s="140"/>
      <c r="UTE71" s="140"/>
      <c r="UTF71" s="140"/>
      <c r="UTG71" s="140"/>
      <c r="UTH71" s="140"/>
      <c r="UTI71" s="140"/>
      <c r="UTJ71" s="140"/>
      <c r="UTK71" s="140"/>
      <c r="UTL71" s="140"/>
      <c r="UTM71" s="140"/>
      <c r="UTN71" s="140"/>
      <c r="UTO71" s="140"/>
      <c r="UTP71" s="140"/>
      <c r="UTQ71" s="140"/>
      <c r="UTR71" s="140"/>
      <c r="UTS71" s="140"/>
      <c r="UTT71" s="140"/>
      <c r="UTU71" s="140"/>
      <c r="UTV71" s="140"/>
      <c r="UTW71" s="140"/>
      <c r="UTX71" s="140"/>
      <c r="UTY71" s="140"/>
      <c r="UTZ71" s="140"/>
      <c r="UUA71" s="140"/>
      <c r="UUB71" s="140"/>
      <c r="UUC71" s="140"/>
      <c r="UUD71" s="140"/>
      <c r="UUE71" s="140"/>
      <c r="UUF71" s="140"/>
      <c r="UUG71" s="140"/>
      <c r="UUH71" s="140"/>
      <c r="UUI71" s="140"/>
      <c r="UUJ71" s="140"/>
      <c r="UUK71" s="140"/>
      <c r="UUL71" s="140"/>
      <c r="UUM71" s="140"/>
      <c r="UUN71" s="140"/>
      <c r="UUO71" s="140"/>
      <c r="UUP71" s="140"/>
      <c r="UUQ71" s="140"/>
      <c r="UUR71" s="140"/>
      <c r="UUS71" s="140"/>
      <c r="UUT71" s="140"/>
      <c r="UUU71" s="140"/>
      <c r="UUV71" s="140"/>
      <c r="UUW71" s="140"/>
      <c r="UUX71" s="140"/>
      <c r="UUY71" s="140"/>
      <c r="UUZ71" s="140"/>
      <c r="UVA71" s="140"/>
      <c r="UVB71" s="140"/>
      <c r="UVC71" s="140"/>
      <c r="UVD71" s="140"/>
      <c r="UVE71" s="140"/>
      <c r="UVF71" s="140"/>
      <c r="UVG71" s="140"/>
      <c r="UVH71" s="140"/>
      <c r="UVI71" s="140"/>
      <c r="UVJ71" s="140"/>
      <c r="UVK71" s="140"/>
      <c r="UVL71" s="140"/>
      <c r="UVM71" s="140"/>
      <c r="UVN71" s="140"/>
      <c r="UVO71" s="140"/>
      <c r="UVP71" s="140"/>
      <c r="UVQ71" s="140"/>
      <c r="UVR71" s="140"/>
      <c r="UVS71" s="140"/>
      <c r="UVT71" s="140"/>
      <c r="UVU71" s="140"/>
      <c r="UVV71" s="140"/>
      <c r="UVW71" s="140"/>
      <c r="UVX71" s="140"/>
      <c r="UVY71" s="140"/>
      <c r="UVZ71" s="140"/>
      <c r="UWA71" s="140"/>
      <c r="UWB71" s="140"/>
      <c r="UWC71" s="140"/>
      <c r="UWD71" s="140"/>
      <c r="UWE71" s="140"/>
      <c r="UWF71" s="140"/>
      <c r="UWG71" s="140"/>
      <c r="UWH71" s="140"/>
      <c r="UWI71" s="140"/>
      <c r="UWJ71" s="140"/>
      <c r="UWK71" s="140"/>
      <c r="UWL71" s="140"/>
      <c r="UWM71" s="140"/>
      <c r="UWN71" s="140"/>
      <c r="UWO71" s="140"/>
      <c r="UWP71" s="140"/>
      <c r="UWQ71" s="140"/>
      <c r="UWR71" s="140"/>
      <c r="UWS71" s="140"/>
      <c r="UWT71" s="140"/>
      <c r="UWU71" s="140"/>
      <c r="UWV71" s="140"/>
      <c r="UWW71" s="140"/>
      <c r="UWX71" s="140"/>
      <c r="UWY71" s="140"/>
      <c r="UWZ71" s="140"/>
      <c r="UXA71" s="140"/>
      <c r="UXB71" s="140"/>
      <c r="UXC71" s="140"/>
      <c r="UXD71" s="140"/>
      <c r="UXE71" s="140"/>
      <c r="UXF71" s="140"/>
      <c r="UXG71" s="140"/>
      <c r="UXH71" s="140"/>
      <c r="UXI71" s="140"/>
      <c r="UXJ71" s="140"/>
      <c r="UXK71" s="140"/>
      <c r="UXL71" s="140"/>
      <c r="UXM71" s="140"/>
      <c r="UXN71" s="140"/>
      <c r="UXO71" s="140"/>
      <c r="UXP71" s="140"/>
      <c r="UXQ71" s="140"/>
      <c r="UXR71" s="140"/>
      <c r="UXS71" s="140"/>
      <c r="UXT71" s="140"/>
      <c r="UXU71" s="140"/>
      <c r="UXV71" s="140"/>
      <c r="UXW71" s="140"/>
      <c r="UXX71" s="140"/>
      <c r="UXY71" s="140"/>
      <c r="UXZ71" s="140"/>
      <c r="UYA71" s="140"/>
      <c r="UYB71" s="140"/>
      <c r="UYC71" s="140"/>
      <c r="UYD71" s="140"/>
      <c r="UYE71" s="140"/>
      <c r="UYF71" s="140"/>
      <c r="UYG71" s="140"/>
      <c r="UYH71" s="140"/>
      <c r="UYI71" s="140"/>
      <c r="UYJ71" s="140"/>
      <c r="UYK71" s="140"/>
      <c r="UYL71" s="140"/>
      <c r="UYM71" s="140"/>
      <c r="UYN71" s="140"/>
      <c r="UYO71" s="140"/>
      <c r="UYP71" s="140"/>
      <c r="UYQ71" s="140"/>
      <c r="UYR71" s="140"/>
      <c r="UYS71" s="140"/>
      <c r="UYT71" s="140"/>
      <c r="UYU71" s="140"/>
      <c r="UYV71" s="140"/>
      <c r="UYW71" s="140"/>
      <c r="UYX71" s="140"/>
      <c r="UYY71" s="140"/>
      <c r="UYZ71" s="140"/>
      <c r="UZA71" s="140"/>
      <c r="UZB71" s="140"/>
      <c r="UZC71" s="140"/>
      <c r="UZD71" s="140"/>
      <c r="UZE71" s="140"/>
      <c r="UZF71" s="140"/>
      <c r="UZG71" s="140"/>
      <c r="UZH71" s="140"/>
      <c r="UZI71" s="140"/>
      <c r="UZJ71" s="140"/>
      <c r="UZK71" s="140"/>
      <c r="UZL71" s="140"/>
      <c r="UZM71" s="140"/>
      <c r="UZN71" s="140"/>
      <c r="UZO71" s="140"/>
      <c r="UZP71" s="140"/>
      <c r="UZQ71" s="140"/>
      <c r="UZR71" s="140"/>
      <c r="UZS71" s="140"/>
      <c r="UZT71" s="140"/>
      <c r="UZU71" s="140"/>
      <c r="UZV71" s="140"/>
      <c r="UZW71" s="140"/>
      <c r="UZX71" s="140"/>
      <c r="UZY71" s="140"/>
      <c r="UZZ71" s="140"/>
      <c r="VAA71" s="140"/>
      <c r="VAB71" s="140"/>
      <c r="VAC71" s="140"/>
      <c r="VAD71" s="140"/>
      <c r="VAE71" s="140"/>
      <c r="VAF71" s="140"/>
      <c r="VAG71" s="140"/>
      <c r="VAH71" s="140"/>
      <c r="VAI71" s="140"/>
      <c r="VAJ71" s="140"/>
      <c r="VAK71" s="140"/>
      <c r="VAL71" s="140"/>
      <c r="VAM71" s="140"/>
      <c r="VAN71" s="140"/>
      <c r="VAO71" s="140"/>
      <c r="VAP71" s="140"/>
      <c r="VAQ71" s="140"/>
      <c r="VAR71" s="140"/>
      <c r="VAS71" s="140"/>
      <c r="VAT71" s="140"/>
      <c r="VAU71" s="140"/>
      <c r="VAV71" s="140"/>
      <c r="VAW71" s="140"/>
      <c r="VAX71" s="140"/>
      <c r="VAY71" s="140"/>
      <c r="VAZ71" s="140"/>
      <c r="VBA71" s="140"/>
      <c r="VBB71" s="140"/>
      <c r="VBC71" s="140"/>
      <c r="VBD71" s="140"/>
      <c r="VBE71" s="140"/>
      <c r="VBF71" s="140"/>
      <c r="VBG71" s="140"/>
      <c r="VBH71" s="140"/>
      <c r="VBI71" s="140"/>
      <c r="VBJ71" s="140"/>
      <c r="VBK71" s="140"/>
      <c r="VBL71" s="140"/>
      <c r="VBM71" s="140"/>
      <c r="VBN71" s="140"/>
      <c r="VBO71" s="140"/>
      <c r="VBP71" s="140"/>
      <c r="VBQ71" s="140"/>
      <c r="VBR71" s="140"/>
      <c r="VBS71" s="140"/>
      <c r="VBT71" s="140"/>
      <c r="VBU71" s="140"/>
      <c r="VBV71" s="140"/>
      <c r="VBW71" s="140"/>
      <c r="VBX71" s="140"/>
      <c r="VBY71" s="140"/>
      <c r="VBZ71" s="140"/>
      <c r="VCA71" s="140"/>
      <c r="VCB71" s="140"/>
      <c r="VCC71" s="140"/>
      <c r="VCD71" s="140"/>
      <c r="VCE71" s="140"/>
      <c r="VCF71" s="140"/>
      <c r="VCG71" s="140"/>
      <c r="VCH71" s="140"/>
      <c r="VCI71" s="140"/>
      <c r="VCJ71" s="140"/>
      <c r="VCK71" s="140"/>
      <c r="VCL71" s="140"/>
      <c r="VCM71" s="140"/>
      <c r="VCN71" s="140"/>
      <c r="VCO71" s="140"/>
      <c r="VCP71" s="140"/>
      <c r="VCQ71" s="140"/>
      <c r="VCR71" s="140"/>
      <c r="VCS71" s="140"/>
      <c r="VCT71" s="140"/>
      <c r="VCU71" s="140"/>
      <c r="VCV71" s="140"/>
      <c r="VCW71" s="140"/>
      <c r="VCX71" s="140"/>
      <c r="VCY71" s="140"/>
      <c r="VCZ71" s="140"/>
      <c r="VDA71" s="140"/>
      <c r="VDB71" s="140"/>
      <c r="VDC71" s="140"/>
      <c r="VDD71" s="140"/>
      <c r="VDE71" s="140"/>
      <c r="VDF71" s="140"/>
      <c r="VDG71" s="140"/>
      <c r="VDH71" s="140"/>
      <c r="VDI71" s="140"/>
      <c r="VDJ71" s="140"/>
      <c r="VDK71" s="140"/>
      <c r="VDL71" s="140"/>
      <c r="VDM71" s="140"/>
      <c r="VDN71" s="140"/>
      <c r="VDO71" s="140"/>
      <c r="VDP71" s="140"/>
      <c r="VDQ71" s="140"/>
      <c r="VDR71" s="140"/>
      <c r="VDS71" s="140"/>
      <c r="VDT71" s="140"/>
      <c r="VDU71" s="140"/>
      <c r="VDV71" s="140"/>
      <c r="VDW71" s="140"/>
      <c r="VDX71" s="140"/>
      <c r="VDY71" s="140"/>
      <c r="VDZ71" s="140"/>
      <c r="VEA71" s="140"/>
      <c r="VEB71" s="140"/>
      <c r="VEC71" s="140"/>
      <c r="VED71" s="140"/>
      <c r="VEE71" s="140"/>
      <c r="VEF71" s="140"/>
      <c r="VEG71" s="140"/>
      <c r="VEH71" s="140"/>
      <c r="VEI71" s="140"/>
      <c r="VEJ71" s="140"/>
      <c r="VEK71" s="140"/>
      <c r="VEL71" s="140"/>
      <c r="VEM71" s="140"/>
      <c r="VEN71" s="140"/>
      <c r="VEO71" s="140"/>
      <c r="VEP71" s="140"/>
      <c r="VEQ71" s="140"/>
      <c r="VER71" s="140"/>
      <c r="VES71" s="140"/>
      <c r="VET71" s="140"/>
      <c r="VEU71" s="140"/>
      <c r="VEV71" s="140"/>
      <c r="VEW71" s="140"/>
      <c r="VEX71" s="140"/>
      <c r="VEY71" s="140"/>
      <c r="VEZ71" s="140"/>
      <c r="VFA71" s="140"/>
      <c r="VFB71" s="140"/>
      <c r="VFC71" s="140"/>
      <c r="VFD71" s="140"/>
      <c r="VFE71" s="140"/>
      <c r="VFF71" s="140"/>
      <c r="VFG71" s="140"/>
      <c r="VFH71" s="140"/>
      <c r="VFI71" s="140"/>
      <c r="VFJ71" s="140"/>
      <c r="VFK71" s="140"/>
      <c r="VFL71" s="140"/>
      <c r="VFM71" s="140"/>
      <c r="VFN71" s="140"/>
      <c r="VFO71" s="140"/>
      <c r="VFP71" s="140"/>
      <c r="VFQ71" s="140"/>
      <c r="VFR71" s="140"/>
      <c r="VFS71" s="140"/>
      <c r="VFT71" s="140"/>
      <c r="VFU71" s="140"/>
      <c r="VFV71" s="140"/>
      <c r="VFW71" s="140"/>
      <c r="VFX71" s="140"/>
      <c r="VFY71" s="140"/>
      <c r="VFZ71" s="140"/>
      <c r="VGA71" s="140"/>
      <c r="VGB71" s="140"/>
      <c r="VGC71" s="140"/>
      <c r="VGD71" s="140"/>
      <c r="VGE71" s="140"/>
      <c r="VGF71" s="140"/>
      <c r="VGG71" s="140"/>
      <c r="VGH71" s="140"/>
      <c r="VGI71" s="140"/>
      <c r="VGJ71" s="140"/>
      <c r="VGK71" s="140"/>
      <c r="VGL71" s="140"/>
      <c r="VGM71" s="140"/>
      <c r="VGN71" s="140"/>
      <c r="VGO71" s="140"/>
      <c r="VGP71" s="140"/>
      <c r="VGQ71" s="140"/>
      <c r="VGR71" s="140"/>
      <c r="VGS71" s="140"/>
      <c r="VGT71" s="140"/>
      <c r="VGU71" s="140"/>
      <c r="VGV71" s="140"/>
      <c r="VGW71" s="140"/>
      <c r="VGX71" s="140"/>
      <c r="VGY71" s="140"/>
      <c r="VGZ71" s="140"/>
      <c r="VHA71" s="140"/>
      <c r="VHB71" s="140"/>
      <c r="VHC71" s="140"/>
      <c r="VHD71" s="140"/>
      <c r="VHE71" s="140"/>
      <c r="VHF71" s="140"/>
      <c r="VHG71" s="140"/>
      <c r="VHH71" s="140"/>
      <c r="VHI71" s="140"/>
      <c r="VHJ71" s="140"/>
      <c r="VHK71" s="140"/>
      <c r="VHL71" s="140"/>
      <c r="VHM71" s="140"/>
      <c r="VHN71" s="140"/>
      <c r="VHO71" s="140"/>
      <c r="VHP71" s="140"/>
      <c r="VHQ71" s="140"/>
      <c r="VHR71" s="140"/>
      <c r="VHS71" s="140"/>
      <c r="VHT71" s="140"/>
      <c r="VHU71" s="140"/>
      <c r="VHV71" s="140"/>
      <c r="VHW71" s="140"/>
      <c r="VHX71" s="140"/>
      <c r="VHY71" s="140"/>
      <c r="VHZ71" s="140"/>
      <c r="VIA71" s="140"/>
      <c r="VIB71" s="140"/>
      <c r="VIC71" s="140"/>
      <c r="VID71" s="140"/>
      <c r="VIE71" s="140"/>
      <c r="VIF71" s="140"/>
      <c r="VIG71" s="140"/>
      <c r="VIH71" s="140"/>
      <c r="VII71" s="140"/>
      <c r="VIJ71" s="140"/>
      <c r="VIK71" s="140"/>
      <c r="VIL71" s="140"/>
      <c r="VIM71" s="140"/>
      <c r="VIN71" s="140"/>
      <c r="VIO71" s="140"/>
      <c r="VIP71" s="140"/>
      <c r="VIQ71" s="140"/>
      <c r="VIR71" s="140"/>
      <c r="VIS71" s="140"/>
      <c r="VIT71" s="140"/>
      <c r="VIU71" s="140"/>
      <c r="VIV71" s="140"/>
      <c r="VIW71" s="140"/>
      <c r="VIX71" s="140"/>
      <c r="VIY71" s="140"/>
      <c r="VIZ71" s="140"/>
      <c r="VJA71" s="140"/>
      <c r="VJB71" s="140"/>
      <c r="VJC71" s="140"/>
      <c r="VJD71" s="140"/>
      <c r="VJE71" s="140"/>
      <c r="VJF71" s="140"/>
      <c r="VJG71" s="140"/>
      <c r="VJH71" s="140"/>
      <c r="VJI71" s="140"/>
      <c r="VJJ71" s="140"/>
      <c r="VJK71" s="140"/>
      <c r="VJL71" s="140"/>
      <c r="VJM71" s="140"/>
      <c r="VJN71" s="140"/>
      <c r="VJO71" s="140"/>
      <c r="VJP71" s="140"/>
      <c r="VJQ71" s="140"/>
      <c r="VJR71" s="140"/>
      <c r="VJS71" s="140"/>
      <c r="VJT71" s="140"/>
      <c r="VJU71" s="140"/>
      <c r="VJV71" s="140"/>
      <c r="VJW71" s="140"/>
      <c r="VJX71" s="140"/>
      <c r="VJY71" s="140"/>
      <c r="VJZ71" s="140"/>
      <c r="VKA71" s="140"/>
      <c r="VKB71" s="140"/>
      <c r="VKC71" s="140"/>
      <c r="VKD71" s="140"/>
      <c r="VKE71" s="140"/>
      <c r="VKF71" s="140"/>
      <c r="VKG71" s="140"/>
      <c r="VKH71" s="140"/>
      <c r="VKI71" s="140"/>
      <c r="VKJ71" s="140"/>
      <c r="VKK71" s="140"/>
      <c r="VKL71" s="140"/>
      <c r="VKM71" s="140"/>
      <c r="VKN71" s="140"/>
      <c r="VKO71" s="140"/>
      <c r="VKP71" s="140"/>
      <c r="VKQ71" s="140"/>
      <c r="VKR71" s="140"/>
      <c r="VKS71" s="140"/>
      <c r="VKT71" s="140"/>
      <c r="VKU71" s="140"/>
      <c r="VKV71" s="140"/>
      <c r="VKW71" s="140"/>
      <c r="VKX71" s="140"/>
      <c r="VKY71" s="140"/>
      <c r="VKZ71" s="140"/>
      <c r="VLA71" s="140"/>
      <c r="VLB71" s="140"/>
      <c r="VLC71" s="140"/>
      <c r="VLD71" s="140"/>
      <c r="VLE71" s="140"/>
      <c r="VLF71" s="140"/>
      <c r="VLG71" s="140"/>
      <c r="VLH71" s="140"/>
      <c r="VLI71" s="140"/>
      <c r="VLJ71" s="140"/>
      <c r="VLK71" s="140"/>
      <c r="VLL71" s="140"/>
      <c r="VLM71" s="140"/>
      <c r="VLN71" s="140"/>
      <c r="VLO71" s="140"/>
      <c r="VLP71" s="140"/>
      <c r="VLQ71" s="140"/>
      <c r="VLR71" s="140"/>
      <c r="VLS71" s="140"/>
      <c r="VLT71" s="140"/>
      <c r="VLU71" s="140"/>
      <c r="VLV71" s="140"/>
      <c r="VLW71" s="140"/>
      <c r="VLX71" s="140"/>
      <c r="VLY71" s="140"/>
      <c r="VLZ71" s="140"/>
      <c r="VMA71" s="140"/>
      <c r="VMB71" s="140"/>
      <c r="VMC71" s="140"/>
      <c r="VMD71" s="140"/>
      <c r="VME71" s="140"/>
      <c r="VMF71" s="140"/>
      <c r="VMG71" s="140"/>
      <c r="VMH71" s="140"/>
      <c r="VMI71" s="140"/>
      <c r="VMJ71" s="140"/>
      <c r="VMK71" s="140"/>
      <c r="VML71" s="140"/>
      <c r="VMM71" s="140"/>
      <c r="VMN71" s="140"/>
      <c r="VMO71" s="140"/>
      <c r="VMP71" s="140"/>
      <c r="VMQ71" s="140"/>
      <c r="VMR71" s="140"/>
      <c r="VMS71" s="140"/>
      <c r="VMT71" s="140"/>
      <c r="VMU71" s="140"/>
      <c r="VMV71" s="140"/>
      <c r="VMW71" s="140"/>
      <c r="VMX71" s="140"/>
      <c r="VMY71" s="140"/>
      <c r="VMZ71" s="140"/>
      <c r="VNA71" s="140"/>
      <c r="VNB71" s="140"/>
      <c r="VNC71" s="140"/>
      <c r="VND71" s="140"/>
      <c r="VNE71" s="140"/>
      <c r="VNF71" s="140"/>
      <c r="VNG71" s="140"/>
      <c r="VNH71" s="140"/>
      <c r="VNI71" s="140"/>
      <c r="VNJ71" s="140"/>
      <c r="VNK71" s="140"/>
      <c r="VNL71" s="140"/>
      <c r="VNM71" s="140"/>
      <c r="VNN71" s="140"/>
      <c r="VNO71" s="140"/>
      <c r="VNP71" s="140"/>
      <c r="VNQ71" s="140"/>
      <c r="VNR71" s="140"/>
      <c r="VNS71" s="140"/>
      <c r="VNT71" s="140"/>
      <c r="VNU71" s="140"/>
      <c r="VNV71" s="140"/>
      <c r="VNW71" s="140"/>
      <c r="VNX71" s="140"/>
      <c r="VNY71" s="140"/>
      <c r="VNZ71" s="140"/>
      <c r="VOA71" s="140"/>
      <c r="VOB71" s="140"/>
      <c r="VOC71" s="140"/>
      <c r="VOD71" s="140"/>
      <c r="VOE71" s="140"/>
      <c r="VOF71" s="140"/>
      <c r="VOG71" s="140"/>
      <c r="VOH71" s="140"/>
      <c r="VOI71" s="140"/>
      <c r="VOJ71" s="140"/>
      <c r="VOK71" s="140"/>
      <c r="VOL71" s="140"/>
      <c r="VOM71" s="140"/>
      <c r="VON71" s="140"/>
      <c r="VOO71" s="140"/>
      <c r="VOP71" s="140"/>
      <c r="VOQ71" s="140"/>
      <c r="VOR71" s="140"/>
      <c r="VOS71" s="140"/>
      <c r="VOT71" s="140"/>
      <c r="VOU71" s="140"/>
      <c r="VOV71" s="140"/>
      <c r="VOW71" s="140"/>
      <c r="VOX71" s="140"/>
      <c r="VOY71" s="140"/>
      <c r="VOZ71" s="140"/>
      <c r="VPA71" s="140"/>
      <c r="VPB71" s="140"/>
      <c r="VPC71" s="140"/>
      <c r="VPD71" s="140"/>
      <c r="VPE71" s="140"/>
      <c r="VPF71" s="140"/>
      <c r="VPG71" s="140"/>
      <c r="VPH71" s="140"/>
      <c r="VPI71" s="140"/>
      <c r="VPJ71" s="140"/>
      <c r="VPK71" s="140"/>
      <c r="VPL71" s="140"/>
      <c r="VPM71" s="140"/>
      <c r="VPN71" s="140"/>
      <c r="VPO71" s="140"/>
      <c r="VPP71" s="140"/>
      <c r="VPQ71" s="140"/>
      <c r="VPR71" s="140"/>
      <c r="VPS71" s="140"/>
      <c r="VPT71" s="140"/>
      <c r="VPU71" s="140"/>
      <c r="VPV71" s="140"/>
      <c r="VPW71" s="140"/>
      <c r="VPX71" s="140"/>
      <c r="VPY71" s="140"/>
      <c r="VPZ71" s="140"/>
      <c r="VQA71" s="140"/>
      <c r="VQB71" s="140"/>
      <c r="VQC71" s="140"/>
      <c r="VQD71" s="140"/>
      <c r="VQE71" s="140"/>
      <c r="VQF71" s="140"/>
      <c r="VQG71" s="140"/>
      <c r="VQH71" s="140"/>
      <c r="VQI71" s="140"/>
      <c r="VQJ71" s="140"/>
      <c r="VQK71" s="140"/>
      <c r="VQL71" s="140"/>
      <c r="VQM71" s="140"/>
      <c r="VQN71" s="140"/>
      <c r="VQO71" s="140"/>
      <c r="VQP71" s="140"/>
      <c r="VQQ71" s="140"/>
      <c r="VQR71" s="140"/>
      <c r="VQS71" s="140"/>
      <c r="VQT71" s="140"/>
      <c r="VQU71" s="140"/>
      <c r="VQV71" s="140"/>
      <c r="VQW71" s="140"/>
      <c r="VQX71" s="140"/>
      <c r="VQY71" s="140"/>
      <c r="VQZ71" s="140"/>
      <c r="VRA71" s="140"/>
      <c r="VRB71" s="140"/>
      <c r="VRC71" s="140"/>
      <c r="VRD71" s="140"/>
      <c r="VRE71" s="140"/>
      <c r="VRF71" s="140"/>
      <c r="VRG71" s="140"/>
      <c r="VRH71" s="140"/>
      <c r="VRI71" s="140"/>
      <c r="VRJ71" s="140"/>
      <c r="VRK71" s="140"/>
      <c r="VRL71" s="140"/>
      <c r="VRM71" s="140"/>
      <c r="VRN71" s="140"/>
      <c r="VRO71" s="140"/>
      <c r="VRP71" s="140"/>
      <c r="VRQ71" s="140"/>
      <c r="VRR71" s="140"/>
      <c r="VRS71" s="140"/>
      <c r="VRT71" s="140"/>
      <c r="VRU71" s="140"/>
      <c r="VRV71" s="140"/>
      <c r="VRW71" s="140"/>
      <c r="VRX71" s="140"/>
      <c r="VRY71" s="140"/>
      <c r="VRZ71" s="140"/>
      <c r="VSA71" s="140"/>
      <c r="VSB71" s="140"/>
      <c r="VSC71" s="140"/>
      <c r="VSD71" s="140"/>
      <c r="VSE71" s="140"/>
      <c r="VSF71" s="140"/>
      <c r="VSG71" s="140"/>
      <c r="VSH71" s="140"/>
      <c r="VSI71" s="140"/>
      <c r="VSJ71" s="140"/>
      <c r="VSK71" s="140"/>
      <c r="VSL71" s="140"/>
      <c r="VSM71" s="140"/>
      <c r="VSN71" s="140"/>
      <c r="VSO71" s="140"/>
      <c r="VSP71" s="140"/>
      <c r="VSQ71" s="140"/>
      <c r="VSR71" s="140"/>
      <c r="VSS71" s="140"/>
      <c r="VST71" s="140"/>
      <c r="VSU71" s="140"/>
      <c r="VSV71" s="140"/>
      <c r="VSW71" s="140"/>
      <c r="VSX71" s="140"/>
      <c r="VSY71" s="140"/>
      <c r="VSZ71" s="140"/>
      <c r="VTA71" s="140"/>
      <c r="VTB71" s="140"/>
      <c r="VTC71" s="140"/>
      <c r="VTD71" s="140"/>
      <c r="VTE71" s="140"/>
      <c r="VTF71" s="140"/>
      <c r="VTG71" s="140"/>
      <c r="VTH71" s="140"/>
      <c r="VTI71" s="140"/>
      <c r="VTJ71" s="140"/>
      <c r="VTK71" s="140"/>
      <c r="VTL71" s="140"/>
      <c r="VTM71" s="140"/>
      <c r="VTN71" s="140"/>
      <c r="VTO71" s="140"/>
      <c r="VTP71" s="140"/>
      <c r="VTQ71" s="140"/>
      <c r="VTR71" s="140"/>
      <c r="VTS71" s="140"/>
      <c r="VTT71" s="140"/>
      <c r="VTU71" s="140"/>
      <c r="VTV71" s="140"/>
      <c r="VTW71" s="140"/>
      <c r="VTX71" s="140"/>
      <c r="VTY71" s="140"/>
      <c r="VTZ71" s="140"/>
      <c r="VUA71" s="140"/>
      <c r="VUB71" s="140"/>
      <c r="VUC71" s="140"/>
      <c r="VUD71" s="140"/>
      <c r="VUE71" s="140"/>
      <c r="VUF71" s="140"/>
      <c r="VUG71" s="140"/>
      <c r="VUH71" s="140"/>
      <c r="VUI71" s="140"/>
      <c r="VUJ71" s="140"/>
      <c r="VUK71" s="140"/>
      <c r="VUL71" s="140"/>
      <c r="VUM71" s="140"/>
      <c r="VUN71" s="140"/>
      <c r="VUO71" s="140"/>
      <c r="VUP71" s="140"/>
      <c r="VUQ71" s="140"/>
      <c r="VUR71" s="140"/>
      <c r="VUS71" s="140"/>
      <c r="VUT71" s="140"/>
      <c r="VUU71" s="140"/>
      <c r="VUV71" s="140"/>
      <c r="VUW71" s="140"/>
      <c r="VUX71" s="140"/>
      <c r="VUY71" s="140"/>
      <c r="VUZ71" s="140"/>
      <c r="VVA71" s="140"/>
      <c r="VVB71" s="140"/>
      <c r="VVC71" s="140"/>
      <c r="VVD71" s="140"/>
      <c r="VVE71" s="140"/>
      <c r="VVF71" s="140"/>
      <c r="VVG71" s="140"/>
      <c r="VVH71" s="140"/>
      <c r="VVI71" s="140"/>
      <c r="VVJ71" s="140"/>
      <c r="VVK71" s="140"/>
      <c r="VVL71" s="140"/>
      <c r="VVM71" s="140"/>
      <c r="VVN71" s="140"/>
      <c r="VVO71" s="140"/>
      <c r="VVP71" s="140"/>
      <c r="VVQ71" s="140"/>
      <c r="VVR71" s="140"/>
      <c r="VVS71" s="140"/>
      <c r="VVT71" s="140"/>
      <c r="VVU71" s="140"/>
      <c r="VVV71" s="140"/>
      <c r="VVW71" s="140"/>
      <c r="VVX71" s="140"/>
      <c r="VVY71" s="140"/>
      <c r="VVZ71" s="140"/>
      <c r="VWA71" s="140"/>
      <c r="VWB71" s="140"/>
      <c r="VWC71" s="140"/>
      <c r="VWD71" s="140"/>
      <c r="VWE71" s="140"/>
      <c r="VWF71" s="140"/>
      <c r="VWG71" s="140"/>
      <c r="VWH71" s="140"/>
      <c r="VWI71" s="140"/>
      <c r="VWJ71" s="140"/>
      <c r="VWK71" s="140"/>
      <c r="VWL71" s="140"/>
      <c r="VWM71" s="140"/>
      <c r="VWN71" s="140"/>
      <c r="VWO71" s="140"/>
      <c r="VWP71" s="140"/>
      <c r="VWQ71" s="140"/>
      <c r="VWR71" s="140"/>
      <c r="VWS71" s="140"/>
      <c r="VWT71" s="140"/>
      <c r="VWU71" s="140"/>
      <c r="VWV71" s="140"/>
      <c r="VWW71" s="140"/>
      <c r="VWX71" s="140"/>
      <c r="VWY71" s="140"/>
      <c r="VWZ71" s="140"/>
      <c r="VXA71" s="140"/>
      <c r="VXB71" s="140"/>
      <c r="VXC71" s="140"/>
      <c r="VXD71" s="140"/>
      <c r="VXE71" s="140"/>
      <c r="VXF71" s="140"/>
      <c r="VXG71" s="140"/>
      <c r="VXH71" s="140"/>
      <c r="VXI71" s="140"/>
      <c r="VXJ71" s="140"/>
      <c r="VXK71" s="140"/>
      <c r="VXL71" s="140"/>
      <c r="VXM71" s="140"/>
      <c r="VXN71" s="140"/>
      <c r="VXO71" s="140"/>
      <c r="VXP71" s="140"/>
      <c r="VXQ71" s="140"/>
      <c r="VXR71" s="140"/>
      <c r="VXS71" s="140"/>
      <c r="VXT71" s="140"/>
      <c r="VXU71" s="140"/>
      <c r="VXV71" s="140"/>
      <c r="VXW71" s="140"/>
      <c r="VXX71" s="140"/>
      <c r="VXY71" s="140"/>
      <c r="VXZ71" s="140"/>
      <c r="VYA71" s="140"/>
      <c r="VYB71" s="140"/>
      <c r="VYC71" s="140"/>
      <c r="VYD71" s="140"/>
      <c r="VYE71" s="140"/>
      <c r="VYF71" s="140"/>
      <c r="VYG71" s="140"/>
      <c r="VYH71" s="140"/>
      <c r="VYI71" s="140"/>
      <c r="VYJ71" s="140"/>
      <c r="VYK71" s="140"/>
      <c r="VYL71" s="140"/>
      <c r="VYM71" s="140"/>
      <c r="VYN71" s="140"/>
      <c r="VYO71" s="140"/>
      <c r="VYP71" s="140"/>
      <c r="VYQ71" s="140"/>
      <c r="VYR71" s="140"/>
      <c r="VYS71" s="140"/>
      <c r="VYT71" s="140"/>
      <c r="VYU71" s="140"/>
      <c r="VYV71" s="140"/>
      <c r="VYW71" s="140"/>
      <c r="VYX71" s="140"/>
      <c r="VYY71" s="140"/>
      <c r="VYZ71" s="140"/>
      <c r="VZA71" s="140"/>
      <c r="VZB71" s="140"/>
      <c r="VZC71" s="140"/>
      <c r="VZD71" s="140"/>
      <c r="VZE71" s="140"/>
      <c r="VZF71" s="140"/>
      <c r="VZG71" s="140"/>
      <c r="VZH71" s="140"/>
      <c r="VZI71" s="140"/>
      <c r="VZJ71" s="140"/>
      <c r="VZK71" s="140"/>
      <c r="VZL71" s="140"/>
      <c r="VZM71" s="140"/>
      <c r="VZN71" s="140"/>
      <c r="VZO71" s="140"/>
      <c r="VZP71" s="140"/>
      <c r="VZQ71" s="140"/>
      <c r="VZR71" s="140"/>
      <c r="VZS71" s="140"/>
      <c r="VZT71" s="140"/>
      <c r="VZU71" s="140"/>
      <c r="VZV71" s="140"/>
      <c r="VZW71" s="140"/>
      <c r="VZX71" s="140"/>
      <c r="VZY71" s="140"/>
      <c r="VZZ71" s="140"/>
      <c r="WAA71" s="140"/>
      <c r="WAB71" s="140"/>
      <c r="WAC71" s="140"/>
      <c r="WAD71" s="140"/>
      <c r="WAE71" s="140"/>
      <c r="WAF71" s="140"/>
      <c r="WAG71" s="140"/>
      <c r="WAH71" s="140"/>
      <c r="WAI71" s="140"/>
      <c r="WAJ71" s="140"/>
      <c r="WAK71" s="140"/>
      <c r="WAL71" s="140"/>
      <c r="WAM71" s="140"/>
      <c r="WAN71" s="140"/>
      <c r="WAO71" s="140"/>
      <c r="WAP71" s="140"/>
      <c r="WAQ71" s="140"/>
      <c r="WAR71" s="140"/>
      <c r="WAS71" s="140"/>
      <c r="WAT71" s="140"/>
      <c r="WAU71" s="140"/>
      <c r="WAV71" s="140"/>
      <c r="WAW71" s="140"/>
      <c r="WAX71" s="140"/>
      <c r="WAY71" s="140"/>
      <c r="WAZ71" s="140"/>
      <c r="WBA71" s="140"/>
      <c r="WBB71" s="140"/>
      <c r="WBC71" s="140"/>
      <c r="WBD71" s="140"/>
      <c r="WBE71" s="140"/>
      <c r="WBF71" s="140"/>
      <c r="WBG71" s="140"/>
      <c r="WBH71" s="140"/>
      <c r="WBI71" s="140"/>
      <c r="WBJ71" s="140"/>
      <c r="WBK71" s="140"/>
      <c r="WBL71" s="140"/>
      <c r="WBM71" s="140"/>
      <c r="WBN71" s="140"/>
      <c r="WBO71" s="140"/>
      <c r="WBP71" s="140"/>
      <c r="WBQ71" s="140"/>
      <c r="WBR71" s="140"/>
      <c r="WBS71" s="140"/>
      <c r="WBT71" s="140"/>
      <c r="WBU71" s="140"/>
      <c r="WBV71" s="140"/>
      <c r="WBW71" s="140"/>
      <c r="WBX71" s="140"/>
      <c r="WBY71" s="140"/>
      <c r="WBZ71" s="140"/>
      <c r="WCA71" s="140"/>
      <c r="WCB71" s="140"/>
      <c r="WCC71" s="140"/>
      <c r="WCD71" s="140"/>
      <c r="WCE71" s="140"/>
      <c r="WCF71" s="140"/>
      <c r="WCG71" s="140"/>
      <c r="WCH71" s="140"/>
      <c r="WCI71" s="140"/>
      <c r="WCJ71" s="140"/>
      <c r="WCK71" s="140"/>
      <c r="WCL71" s="140"/>
      <c r="WCM71" s="140"/>
      <c r="WCN71" s="140"/>
      <c r="WCO71" s="140"/>
      <c r="WCP71" s="140"/>
      <c r="WCQ71" s="140"/>
      <c r="WCR71" s="140"/>
      <c r="WCS71" s="140"/>
      <c r="WCT71" s="140"/>
      <c r="WCU71" s="140"/>
      <c r="WCV71" s="140"/>
      <c r="WCW71" s="140"/>
      <c r="WCX71" s="140"/>
      <c r="WCY71" s="140"/>
      <c r="WCZ71" s="140"/>
      <c r="WDA71" s="140"/>
      <c r="WDB71" s="140"/>
      <c r="WDC71" s="140"/>
      <c r="WDD71" s="140"/>
      <c r="WDE71" s="140"/>
      <c r="WDF71" s="140"/>
      <c r="WDG71" s="140"/>
      <c r="WDH71" s="140"/>
      <c r="WDI71" s="140"/>
      <c r="WDJ71" s="140"/>
      <c r="WDK71" s="140"/>
      <c r="WDL71" s="140"/>
      <c r="WDM71" s="140"/>
      <c r="WDN71" s="140"/>
      <c r="WDO71" s="140"/>
      <c r="WDP71" s="140"/>
      <c r="WDQ71" s="140"/>
      <c r="WDR71" s="140"/>
      <c r="WDS71" s="140"/>
      <c r="WDT71" s="140"/>
      <c r="WDU71" s="140"/>
      <c r="WDV71" s="140"/>
      <c r="WDW71" s="140"/>
      <c r="WDX71" s="140"/>
      <c r="WDY71" s="140"/>
      <c r="WDZ71" s="140"/>
      <c r="WEA71" s="140"/>
      <c r="WEB71" s="140"/>
      <c r="WEC71" s="140"/>
      <c r="WED71" s="140"/>
      <c r="WEE71" s="140"/>
      <c r="WEF71" s="140"/>
      <c r="WEG71" s="140"/>
      <c r="WEH71" s="140"/>
      <c r="WEI71" s="140"/>
      <c r="WEJ71" s="140"/>
      <c r="WEK71" s="140"/>
      <c r="WEL71" s="140"/>
      <c r="WEM71" s="140"/>
      <c r="WEN71" s="140"/>
      <c r="WEO71" s="140"/>
      <c r="WEP71" s="140"/>
      <c r="WEQ71" s="140"/>
      <c r="WER71" s="140"/>
      <c r="WES71" s="140"/>
      <c r="WET71" s="140"/>
      <c r="WEU71" s="140"/>
      <c r="WEV71" s="140"/>
      <c r="WEW71" s="140"/>
      <c r="WEX71" s="140"/>
      <c r="WEY71" s="140"/>
      <c r="WEZ71" s="140"/>
      <c r="WFA71" s="140"/>
      <c r="WFB71" s="140"/>
      <c r="WFC71" s="140"/>
      <c r="WFD71" s="140"/>
      <c r="WFE71" s="140"/>
      <c r="WFF71" s="140"/>
      <c r="WFG71" s="140"/>
      <c r="WFH71" s="140"/>
      <c r="WFI71" s="140"/>
      <c r="WFJ71" s="140"/>
      <c r="WFK71" s="140"/>
      <c r="WFL71" s="140"/>
      <c r="WFM71" s="140"/>
      <c r="WFN71" s="140"/>
      <c r="WFO71" s="140"/>
      <c r="WFP71" s="140"/>
      <c r="WFQ71" s="140"/>
      <c r="WFR71" s="140"/>
      <c r="WFS71" s="140"/>
      <c r="WFT71" s="140"/>
      <c r="WFU71" s="140"/>
      <c r="WFV71" s="140"/>
      <c r="WFW71" s="140"/>
      <c r="WFX71" s="140"/>
      <c r="WFY71" s="140"/>
      <c r="WFZ71" s="140"/>
      <c r="WGA71" s="140"/>
      <c r="WGB71" s="140"/>
      <c r="WGC71" s="140"/>
      <c r="WGD71" s="140"/>
      <c r="WGE71" s="140"/>
      <c r="WGF71" s="140"/>
      <c r="WGG71" s="140"/>
      <c r="WGH71" s="140"/>
      <c r="WGI71" s="140"/>
      <c r="WGJ71" s="140"/>
      <c r="WGK71" s="140"/>
      <c r="WGL71" s="140"/>
      <c r="WGM71" s="140"/>
      <c r="WGN71" s="140"/>
      <c r="WGO71" s="140"/>
      <c r="WGP71" s="140"/>
      <c r="WGQ71" s="140"/>
      <c r="WGR71" s="140"/>
      <c r="WGS71" s="140"/>
      <c r="WGT71" s="140"/>
      <c r="WGU71" s="140"/>
      <c r="WGV71" s="140"/>
      <c r="WGW71" s="140"/>
      <c r="WGX71" s="140"/>
      <c r="WGY71" s="140"/>
      <c r="WGZ71" s="140"/>
      <c r="WHA71" s="140"/>
      <c r="WHB71" s="140"/>
      <c r="WHC71" s="140"/>
      <c r="WHD71" s="140"/>
      <c r="WHE71" s="140"/>
      <c r="WHF71" s="140"/>
      <c r="WHG71" s="140"/>
      <c r="WHH71" s="140"/>
      <c r="WHI71" s="140"/>
      <c r="WHJ71" s="140"/>
      <c r="WHK71" s="140"/>
      <c r="WHL71" s="140"/>
      <c r="WHM71" s="140"/>
      <c r="WHN71" s="140"/>
      <c r="WHO71" s="140"/>
      <c r="WHP71" s="140"/>
      <c r="WHQ71" s="140"/>
      <c r="WHR71" s="140"/>
      <c r="WHS71" s="140"/>
      <c r="WHT71" s="140"/>
      <c r="WHU71" s="140"/>
      <c r="WHV71" s="140"/>
      <c r="WHW71" s="140"/>
      <c r="WHX71" s="140"/>
      <c r="WHY71" s="140"/>
      <c r="WHZ71" s="140"/>
      <c r="WIA71" s="140"/>
      <c r="WIB71" s="140"/>
      <c r="WIC71" s="140"/>
      <c r="WID71" s="140"/>
      <c r="WIE71" s="140"/>
      <c r="WIF71" s="140"/>
      <c r="WIG71" s="140"/>
      <c r="WIH71" s="140"/>
      <c r="WII71" s="140"/>
      <c r="WIJ71" s="140"/>
      <c r="WIK71" s="140"/>
      <c r="WIL71" s="140"/>
      <c r="WIM71" s="140"/>
      <c r="WIN71" s="140"/>
      <c r="WIO71" s="140"/>
      <c r="WIP71" s="140"/>
      <c r="WIQ71" s="140"/>
      <c r="WIR71" s="140"/>
      <c r="WIS71" s="140"/>
      <c r="WIT71" s="140"/>
      <c r="WIU71" s="140"/>
      <c r="WIV71" s="140"/>
      <c r="WIW71" s="140"/>
      <c r="WIX71" s="140"/>
      <c r="WIY71" s="140"/>
      <c r="WIZ71" s="140"/>
      <c r="WJA71" s="140"/>
      <c r="WJB71" s="140"/>
      <c r="WJC71" s="140"/>
      <c r="WJD71" s="140"/>
      <c r="WJE71" s="140"/>
      <c r="WJF71" s="140"/>
      <c r="WJG71" s="140"/>
      <c r="WJH71" s="140"/>
      <c r="WJI71" s="140"/>
      <c r="WJJ71" s="140"/>
      <c r="WJK71" s="140"/>
      <c r="WJL71" s="140"/>
      <c r="WJM71" s="140"/>
      <c r="WJN71" s="140"/>
      <c r="WJO71" s="140"/>
      <c r="WJP71" s="140"/>
      <c r="WJQ71" s="140"/>
      <c r="WJR71" s="140"/>
      <c r="WJS71" s="140"/>
      <c r="WJT71" s="140"/>
      <c r="WJU71" s="140"/>
      <c r="WJV71" s="140"/>
      <c r="WJW71" s="140"/>
      <c r="WJX71" s="140"/>
      <c r="WJY71" s="140"/>
      <c r="WJZ71" s="140"/>
      <c r="WKA71" s="140"/>
      <c r="WKB71" s="140"/>
      <c r="WKC71" s="140"/>
      <c r="WKD71" s="140"/>
      <c r="WKE71" s="140"/>
      <c r="WKF71" s="140"/>
      <c r="WKG71" s="140"/>
      <c r="WKH71" s="140"/>
      <c r="WKI71" s="140"/>
      <c r="WKJ71" s="140"/>
      <c r="WKK71" s="140"/>
      <c r="WKL71" s="140"/>
      <c r="WKM71" s="140"/>
      <c r="WKN71" s="140"/>
      <c r="WKO71" s="140"/>
      <c r="WKP71" s="140"/>
      <c r="WKQ71" s="140"/>
      <c r="WKR71" s="140"/>
      <c r="WKS71" s="140"/>
      <c r="WKT71" s="140"/>
      <c r="WKU71" s="140"/>
      <c r="WKV71" s="140"/>
      <c r="WKW71" s="140"/>
      <c r="WKX71" s="140"/>
      <c r="WKY71" s="140"/>
      <c r="WKZ71" s="140"/>
      <c r="WLA71" s="140"/>
      <c r="WLB71" s="140"/>
      <c r="WLC71" s="140"/>
      <c r="WLD71" s="140"/>
      <c r="WLE71" s="140"/>
      <c r="WLF71" s="140"/>
      <c r="WLG71" s="140"/>
      <c r="WLH71" s="140"/>
      <c r="WLI71" s="140"/>
      <c r="WLJ71" s="140"/>
      <c r="WLK71" s="140"/>
      <c r="WLL71" s="140"/>
      <c r="WLM71" s="140"/>
      <c r="WLN71" s="140"/>
      <c r="WLO71" s="140"/>
      <c r="WLP71" s="140"/>
      <c r="WLQ71" s="140"/>
      <c r="WLR71" s="140"/>
      <c r="WLS71" s="140"/>
      <c r="WLT71" s="140"/>
      <c r="WLU71" s="140"/>
      <c r="WLV71" s="140"/>
      <c r="WLW71" s="140"/>
      <c r="WLX71" s="140"/>
      <c r="WLY71" s="140"/>
      <c r="WLZ71" s="140"/>
      <c r="WMA71" s="140"/>
      <c r="WMB71" s="140"/>
      <c r="WMC71" s="140"/>
      <c r="WMD71" s="140"/>
      <c r="WME71" s="140"/>
      <c r="WMF71" s="140"/>
      <c r="WMG71" s="140"/>
      <c r="WMH71" s="140"/>
      <c r="WMI71" s="140"/>
      <c r="WMJ71" s="140"/>
      <c r="WMK71" s="140"/>
      <c r="WML71" s="140"/>
      <c r="WMM71" s="140"/>
      <c r="WMN71" s="140"/>
      <c r="WMO71" s="140"/>
      <c r="WMP71" s="140"/>
      <c r="WMQ71" s="140"/>
      <c r="WMR71" s="140"/>
      <c r="WMS71" s="140"/>
      <c r="WMT71" s="140"/>
      <c r="WMU71" s="140"/>
      <c r="WMV71" s="140"/>
      <c r="WMW71" s="140"/>
      <c r="WMX71" s="140"/>
      <c r="WMY71" s="140"/>
      <c r="WMZ71" s="140"/>
      <c r="WNA71" s="140"/>
      <c r="WNB71" s="140"/>
      <c r="WNC71" s="140"/>
      <c r="WND71" s="140"/>
      <c r="WNE71" s="140"/>
      <c r="WNF71" s="140"/>
      <c r="WNG71" s="140"/>
      <c r="WNH71" s="140"/>
      <c r="WNI71" s="140"/>
      <c r="WNJ71" s="140"/>
      <c r="WNK71" s="140"/>
      <c r="WNL71" s="140"/>
      <c r="WNM71" s="140"/>
      <c r="WNN71" s="140"/>
      <c r="WNO71" s="140"/>
      <c r="WNP71" s="140"/>
      <c r="WNQ71" s="140"/>
      <c r="WNR71" s="140"/>
      <c r="WNS71" s="140"/>
      <c r="WNT71" s="140"/>
      <c r="WNU71" s="140"/>
      <c r="WNV71" s="140"/>
      <c r="WNW71" s="140"/>
      <c r="WNX71" s="140"/>
      <c r="WNY71" s="140"/>
      <c r="WNZ71" s="140"/>
      <c r="WOA71" s="140"/>
      <c r="WOB71" s="140"/>
      <c r="WOC71" s="140"/>
      <c r="WOD71" s="140"/>
      <c r="WOE71" s="140"/>
      <c r="WOF71" s="140"/>
      <c r="WOG71" s="140"/>
      <c r="WOH71" s="140"/>
      <c r="WOI71" s="140"/>
      <c r="WOJ71" s="140"/>
      <c r="WOK71" s="140"/>
      <c r="WOL71" s="140"/>
      <c r="WOM71" s="140"/>
      <c r="WON71" s="140"/>
      <c r="WOO71" s="140"/>
      <c r="WOP71" s="140"/>
      <c r="WOQ71" s="140"/>
      <c r="WOR71" s="140"/>
      <c r="WOS71" s="140"/>
      <c r="WOT71" s="140"/>
      <c r="WOU71" s="140"/>
      <c r="WOV71" s="140"/>
      <c r="WOW71" s="140"/>
      <c r="WOX71" s="140"/>
      <c r="WOY71" s="140"/>
      <c r="WOZ71" s="140"/>
      <c r="WPA71" s="140"/>
      <c r="WPB71" s="140"/>
      <c r="WPC71" s="140"/>
      <c r="WPD71" s="140"/>
      <c r="WPE71" s="140"/>
      <c r="WPF71" s="140"/>
      <c r="WPG71" s="140"/>
      <c r="WPH71" s="140"/>
      <c r="WPI71" s="140"/>
      <c r="WPJ71" s="140"/>
      <c r="WPK71" s="140"/>
      <c r="WPL71" s="140"/>
      <c r="WPM71" s="140"/>
      <c r="WPN71" s="140"/>
      <c r="WPO71" s="140"/>
      <c r="WPP71" s="140"/>
      <c r="WPQ71" s="140"/>
      <c r="WPR71" s="140"/>
      <c r="WPS71" s="140"/>
      <c r="WPT71" s="140"/>
      <c r="WPU71" s="140"/>
      <c r="WPV71" s="140"/>
      <c r="WPW71" s="140"/>
      <c r="WPX71" s="140"/>
      <c r="WPY71" s="140"/>
      <c r="WPZ71" s="140"/>
      <c r="WQA71" s="140"/>
      <c r="WQB71" s="140"/>
      <c r="WQC71" s="140"/>
      <c r="WQD71" s="140"/>
      <c r="WQE71" s="140"/>
      <c r="WQF71" s="140"/>
      <c r="WQG71" s="140"/>
      <c r="WQH71" s="140"/>
      <c r="WQI71" s="140"/>
      <c r="WQJ71" s="140"/>
      <c r="WQK71" s="140"/>
      <c r="WQL71" s="140"/>
      <c r="WQM71" s="140"/>
      <c r="WQN71" s="140"/>
      <c r="WQO71" s="140"/>
      <c r="WQP71" s="140"/>
      <c r="WQQ71" s="140"/>
      <c r="WQR71" s="140"/>
      <c r="WQS71" s="140"/>
      <c r="WQT71" s="140"/>
      <c r="WQU71" s="140"/>
      <c r="WQV71" s="140"/>
      <c r="WQW71" s="140"/>
      <c r="WQX71" s="140"/>
      <c r="WQY71" s="140"/>
      <c r="WQZ71" s="140"/>
      <c r="WRA71" s="140"/>
      <c r="WRB71" s="140"/>
      <c r="WRC71" s="140"/>
      <c r="WRD71" s="140"/>
      <c r="WRE71" s="140"/>
      <c r="WRF71" s="140"/>
      <c r="WRG71" s="140"/>
      <c r="WRH71" s="140"/>
      <c r="WRI71" s="140"/>
      <c r="WRJ71" s="140"/>
      <c r="WRK71" s="140"/>
      <c r="WRL71" s="140"/>
      <c r="WRM71" s="140"/>
      <c r="WRN71" s="140"/>
      <c r="WRO71" s="140"/>
      <c r="WRP71" s="140"/>
      <c r="WRQ71" s="140"/>
      <c r="WRR71" s="140"/>
      <c r="WRS71" s="140"/>
      <c r="WRT71" s="140"/>
      <c r="WRU71" s="140"/>
      <c r="WRV71" s="140"/>
      <c r="WRW71" s="140"/>
      <c r="WRX71" s="140"/>
      <c r="WRY71" s="140"/>
      <c r="WRZ71" s="140"/>
      <c r="WSA71" s="140"/>
      <c r="WSB71" s="140"/>
      <c r="WSC71" s="140"/>
      <c r="WSD71" s="140"/>
      <c r="WSE71" s="140"/>
      <c r="WSF71" s="140"/>
      <c r="WSG71" s="140"/>
      <c r="WSH71" s="140"/>
      <c r="WSI71" s="140"/>
      <c r="WSJ71" s="140"/>
      <c r="WSK71" s="140"/>
      <c r="WSL71" s="140"/>
      <c r="WSM71" s="140"/>
      <c r="WSN71" s="140"/>
      <c r="WSO71" s="140"/>
      <c r="WSP71" s="140"/>
      <c r="WSQ71" s="140"/>
      <c r="WSR71" s="140"/>
      <c r="WSS71" s="140"/>
      <c r="WST71" s="140"/>
      <c r="WSU71" s="140"/>
      <c r="WSV71" s="140"/>
      <c r="WSW71" s="140"/>
      <c r="WSX71" s="140"/>
      <c r="WSY71" s="140"/>
      <c r="WSZ71" s="140"/>
      <c r="WTA71" s="140"/>
      <c r="WTB71" s="140"/>
      <c r="WTC71" s="140"/>
      <c r="WTD71" s="140"/>
      <c r="WTE71" s="140"/>
      <c r="WTF71" s="140"/>
      <c r="WTG71" s="140"/>
      <c r="WTH71" s="140"/>
      <c r="WTI71" s="140"/>
      <c r="WTJ71" s="140"/>
      <c r="WTK71" s="140"/>
      <c r="WTL71" s="140"/>
      <c r="WTM71" s="140"/>
      <c r="WTN71" s="140"/>
      <c r="WTO71" s="140"/>
      <c r="WTP71" s="140"/>
      <c r="WTQ71" s="140"/>
      <c r="WTR71" s="140"/>
      <c r="WTS71" s="140"/>
      <c r="WTT71" s="140"/>
      <c r="WTU71" s="140"/>
      <c r="WTV71" s="140"/>
      <c r="WTW71" s="140"/>
      <c r="WTX71" s="140"/>
      <c r="WTY71" s="140"/>
      <c r="WTZ71" s="140"/>
      <c r="WUA71" s="140"/>
      <c r="WUB71" s="140"/>
      <c r="WUC71" s="140"/>
      <c r="WUD71" s="140"/>
      <c r="WUE71" s="140"/>
      <c r="WUF71" s="140"/>
      <c r="WUG71" s="140"/>
      <c r="WUH71" s="140"/>
      <c r="WUI71" s="140"/>
      <c r="WUJ71" s="140"/>
      <c r="WUK71" s="140"/>
      <c r="WUL71" s="140"/>
      <c r="WUM71" s="140"/>
      <c r="WUN71" s="140"/>
      <c r="WUO71" s="140"/>
      <c r="WUP71" s="140"/>
      <c r="WUQ71" s="140"/>
      <c r="WUR71" s="140"/>
      <c r="WUS71" s="140"/>
      <c r="WUT71" s="140"/>
      <c r="WUU71" s="140"/>
      <c r="WUV71" s="140"/>
      <c r="WUW71" s="140"/>
      <c r="WUX71" s="140"/>
      <c r="WUY71" s="140"/>
      <c r="WUZ71" s="140"/>
      <c r="WVA71" s="140"/>
      <c r="WVB71" s="140"/>
      <c r="WVC71" s="140"/>
      <c r="WVD71" s="140"/>
      <c r="WVE71" s="140"/>
      <c r="WVF71" s="140"/>
      <c r="WVG71" s="140"/>
      <c r="WVH71" s="140"/>
      <c r="WVI71" s="140"/>
      <c r="WVJ71" s="140"/>
      <c r="WVK71" s="140"/>
      <c r="WVL71" s="140"/>
      <c r="WVM71" s="140"/>
      <c r="WVN71" s="140"/>
      <c r="WVO71" s="140"/>
      <c r="WVP71" s="140"/>
      <c r="WVQ71" s="140"/>
      <c r="WVR71" s="140"/>
      <c r="WVS71" s="140"/>
      <c r="WVT71" s="140"/>
      <c r="WVU71" s="140"/>
      <c r="WVV71" s="140"/>
      <c r="WVW71" s="140"/>
      <c r="WVX71" s="140"/>
      <c r="WVY71" s="140"/>
      <c r="WVZ71" s="140"/>
      <c r="WWA71" s="140"/>
      <c r="WWB71" s="140"/>
      <c r="WWC71" s="140"/>
      <c r="WWD71" s="140"/>
      <c r="WWE71" s="140"/>
      <c r="WWF71" s="140"/>
      <c r="WWG71" s="140"/>
      <c r="WWH71" s="140"/>
      <c r="WWI71" s="140"/>
      <c r="WWJ71" s="140"/>
      <c r="WWK71" s="140"/>
      <c r="WWL71" s="140"/>
      <c r="WWM71" s="140"/>
      <c r="WWN71" s="140"/>
      <c r="WWO71" s="140"/>
      <c r="WWP71" s="140"/>
      <c r="WWQ71" s="140"/>
      <c r="WWR71" s="140"/>
      <c r="WWS71" s="140"/>
      <c r="WWT71" s="140"/>
      <c r="WWU71" s="140"/>
      <c r="WWV71" s="140"/>
      <c r="WWW71" s="140"/>
      <c r="WWX71" s="140"/>
      <c r="WWY71" s="140"/>
      <c r="WWZ71" s="140"/>
      <c r="WXA71" s="140"/>
      <c r="WXB71" s="140"/>
      <c r="WXC71" s="140"/>
      <c r="WXD71" s="140"/>
      <c r="WXE71" s="140"/>
      <c r="WXF71" s="140"/>
      <c r="WXG71" s="140"/>
      <c r="WXH71" s="140"/>
      <c r="WXI71" s="140"/>
      <c r="WXJ71" s="140"/>
      <c r="WXK71" s="140"/>
      <c r="WXL71" s="140"/>
      <c r="WXM71" s="140"/>
      <c r="WXN71" s="140"/>
      <c r="WXO71" s="140"/>
      <c r="WXP71" s="140"/>
      <c r="WXQ71" s="140"/>
      <c r="WXR71" s="140"/>
      <c r="WXS71" s="140"/>
      <c r="WXT71" s="140"/>
      <c r="WXU71" s="140"/>
      <c r="WXV71" s="140"/>
      <c r="WXW71" s="140"/>
      <c r="WXX71" s="140"/>
      <c r="WXY71" s="140"/>
      <c r="WXZ71" s="140"/>
      <c r="WYA71" s="140"/>
      <c r="WYB71" s="140"/>
      <c r="WYC71" s="140"/>
      <c r="WYD71" s="140"/>
      <c r="WYE71" s="140"/>
      <c r="WYF71" s="140"/>
      <c r="WYG71" s="140"/>
      <c r="WYH71" s="140"/>
      <c r="WYI71" s="140"/>
      <c r="WYJ71" s="140"/>
      <c r="WYK71" s="140"/>
      <c r="WYL71" s="140"/>
      <c r="WYM71" s="140"/>
      <c r="WYN71" s="140"/>
      <c r="WYO71" s="140"/>
      <c r="WYP71" s="140"/>
      <c r="WYQ71" s="140"/>
      <c r="WYR71" s="140"/>
      <c r="WYS71" s="140"/>
      <c r="WYT71" s="140"/>
      <c r="WYU71" s="140"/>
      <c r="WYV71" s="140"/>
      <c r="WYW71" s="140"/>
      <c r="WYX71" s="140"/>
      <c r="WYY71" s="140"/>
      <c r="WYZ71" s="140"/>
      <c r="WZA71" s="140"/>
      <c r="WZB71" s="140"/>
      <c r="WZC71" s="140"/>
      <c r="WZD71" s="140"/>
      <c r="WZE71" s="140"/>
      <c r="WZF71" s="140"/>
      <c r="WZG71" s="140"/>
      <c r="WZH71" s="140"/>
      <c r="WZI71" s="140"/>
      <c r="WZJ71" s="140"/>
      <c r="WZK71" s="140"/>
      <c r="WZL71" s="140"/>
      <c r="WZM71" s="140"/>
      <c r="WZN71" s="140"/>
      <c r="WZO71" s="140"/>
      <c r="WZP71" s="140"/>
      <c r="WZQ71" s="140"/>
      <c r="WZR71" s="140"/>
      <c r="WZS71" s="140"/>
      <c r="WZT71" s="140"/>
      <c r="WZU71" s="140"/>
      <c r="WZV71" s="140"/>
      <c r="WZW71" s="140"/>
      <c r="WZX71" s="140"/>
      <c r="WZY71" s="140"/>
      <c r="WZZ71" s="140"/>
      <c r="XAA71" s="140"/>
      <c r="XAB71" s="140"/>
      <c r="XAC71" s="140"/>
      <c r="XAD71" s="140"/>
      <c r="XAE71" s="140"/>
      <c r="XAF71" s="140"/>
      <c r="XAG71" s="140"/>
      <c r="XAH71" s="140"/>
      <c r="XAI71" s="140"/>
      <c r="XAJ71" s="140"/>
      <c r="XAK71" s="140"/>
      <c r="XAL71" s="140"/>
      <c r="XAM71" s="140"/>
      <c r="XAN71" s="140"/>
      <c r="XAO71" s="140"/>
      <c r="XAP71" s="140"/>
      <c r="XAQ71" s="140"/>
      <c r="XAR71" s="140"/>
      <c r="XAS71" s="140"/>
      <c r="XAT71" s="140"/>
      <c r="XAU71" s="140"/>
      <c r="XAV71" s="140"/>
      <c r="XAW71" s="140"/>
      <c r="XAX71" s="140"/>
      <c r="XAY71" s="140"/>
      <c r="XAZ71" s="140"/>
      <c r="XBA71" s="140"/>
      <c r="XBB71" s="140"/>
      <c r="XBC71" s="140"/>
      <c r="XBD71" s="140"/>
      <c r="XBE71" s="140"/>
      <c r="XBF71" s="140"/>
      <c r="XBG71" s="140"/>
      <c r="XBH71" s="140"/>
      <c r="XBI71" s="140"/>
      <c r="XBJ71" s="140"/>
      <c r="XBK71" s="140"/>
      <c r="XBL71" s="140"/>
      <c r="XBM71" s="140"/>
      <c r="XBN71" s="140"/>
      <c r="XBO71" s="140"/>
      <c r="XBP71" s="140"/>
      <c r="XBQ71" s="140"/>
      <c r="XBR71" s="140"/>
      <c r="XBS71" s="140"/>
      <c r="XBT71" s="140"/>
      <c r="XBU71" s="140"/>
      <c r="XBV71" s="140"/>
      <c r="XBW71" s="140"/>
      <c r="XBX71" s="140"/>
      <c r="XBY71" s="140"/>
      <c r="XBZ71" s="140"/>
      <c r="XCA71" s="140"/>
      <c r="XCB71" s="140"/>
      <c r="XCC71" s="140"/>
      <c r="XCD71" s="140"/>
      <c r="XCE71" s="140"/>
      <c r="XCF71" s="140"/>
      <c r="XCG71" s="140"/>
      <c r="XCH71" s="140"/>
      <c r="XCI71" s="140"/>
      <c r="XCJ71" s="140"/>
      <c r="XCK71" s="140"/>
      <c r="XCL71" s="140"/>
      <c r="XCM71" s="140"/>
      <c r="XCN71" s="140"/>
      <c r="XCO71" s="140"/>
      <c r="XCP71" s="140"/>
      <c r="XCQ71" s="140"/>
      <c r="XCR71" s="140"/>
      <c r="XCS71" s="140"/>
      <c r="XCT71" s="140"/>
      <c r="XCU71" s="140"/>
      <c r="XCV71" s="140"/>
      <c r="XCW71" s="140"/>
      <c r="XCX71" s="140"/>
      <c r="XCY71" s="140"/>
      <c r="XCZ71" s="140"/>
      <c r="XDA71" s="140"/>
      <c r="XDB71" s="140"/>
      <c r="XDC71" s="140"/>
      <c r="XDD71" s="140"/>
      <c r="XDE71" s="140"/>
      <c r="XDF71" s="140"/>
      <c r="XDG71" s="140"/>
      <c r="XDH71" s="140"/>
      <c r="XDI71" s="140"/>
      <c r="XDJ71" s="140"/>
      <c r="XDK71" s="140"/>
      <c r="XDL71" s="140"/>
      <c r="XDM71" s="140"/>
      <c r="XDN71" s="140"/>
      <c r="XDO71" s="140"/>
      <c r="XDP71" s="140"/>
      <c r="XDQ71" s="140"/>
      <c r="XDR71" s="140"/>
      <c r="XDS71" s="140"/>
      <c r="XDT71" s="140"/>
      <c r="XDU71" s="140"/>
      <c r="XDV71" s="140"/>
      <c r="XDW71" s="140"/>
      <c r="XDX71" s="140"/>
      <c r="XDY71" s="140"/>
      <c r="XDZ71" s="140"/>
      <c r="XEA71" s="140"/>
      <c r="XEB71" s="140"/>
      <c r="XEC71" s="140"/>
      <c r="XED71" s="140"/>
      <c r="XEE71" s="140"/>
      <c r="XEF71" s="140"/>
      <c r="XEG71" s="140"/>
      <c r="XEH71" s="140"/>
      <c r="XEI71" s="140"/>
      <c r="XEJ71" s="140"/>
      <c r="XEK71" s="140"/>
      <c r="XEL71" s="140"/>
      <c r="XEM71" s="140"/>
      <c r="XEN71" s="140"/>
      <c r="XEO71" s="140"/>
      <c r="XEP71" s="140"/>
      <c r="XEQ71" s="140"/>
      <c r="XER71" s="140"/>
      <c r="XES71" s="140"/>
      <c r="XET71" s="140"/>
      <c r="XEU71" s="140"/>
      <c r="XEV71" s="140"/>
      <c r="XEW71" s="140"/>
      <c r="XEX71" s="140"/>
      <c r="XEY71" s="140"/>
      <c r="XEZ71" s="140"/>
      <c r="XFA71" s="140"/>
      <c r="XFB71" s="140"/>
    </row>
    <row r="72" spans="1:16382" s="139" customFormat="1" hidden="1">
      <c r="A72" s="133"/>
      <c r="B72" s="133"/>
      <c r="C72" s="133"/>
      <c r="D72" s="133"/>
      <c r="E72" s="133"/>
      <c r="F72" s="133"/>
      <c r="G72" s="213"/>
      <c r="H72" s="133"/>
      <c r="I72" s="133"/>
      <c r="J72" s="133"/>
      <c r="K72" s="133"/>
      <c r="L72" s="133"/>
      <c r="M72" s="133"/>
      <c r="N72" s="133"/>
      <c r="O72" s="133"/>
      <c r="P72" s="133"/>
      <c r="Q72" s="133"/>
      <c r="R72" s="133"/>
      <c r="S72" s="133"/>
      <c r="T72" s="133"/>
      <c r="U72" s="317"/>
      <c r="V72" s="133"/>
      <c r="W72" s="133"/>
      <c r="X72" s="133"/>
      <c r="Y72" s="133"/>
      <c r="Z72" s="133"/>
      <c r="AA72" s="155"/>
    </row>
    <row r="73" spans="1:16382" s="139" customFormat="1" hidden="1">
      <c r="A73" s="133"/>
      <c r="B73" s="133"/>
      <c r="C73" s="133"/>
      <c r="D73" s="133"/>
      <c r="E73" s="133"/>
      <c r="F73" s="133"/>
      <c r="G73" s="213"/>
      <c r="H73" s="133"/>
      <c r="I73" s="133"/>
      <c r="J73" s="133"/>
      <c r="K73" s="133"/>
      <c r="L73" s="133"/>
      <c r="M73" s="133"/>
      <c r="N73" s="133"/>
      <c r="O73" s="133"/>
      <c r="P73" s="133"/>
      <c r="Q73" s="133"/>
      <c r="R73" s="133"/>
      <c r="S73" s="133"/>
      <c r="T73" s="133"/>
      <c r="U73" s="317"/>
      <c r="V73" s="133"/>
      <c r="W73" s="133"/>
      <c r="X73" s="133"/>
      <c r="Y73" s="133"/>
      <c r="Z73" s="133"/>
      <c r="AA73" s="155"/>
    </row>
    <row r="74" spans="1:16382" s="139" customFormat="1" hidden="1">
      <c r="A74" s="133"/>
      <c r="B74" s="133"/>
      <c r="C74" s="133"/>
      <c r="D74" s="133"/>
      <c r="E74" s="133"/>
      <c r="F74" s="133"/>
      <c r="G74" s="213"/>
      <c r="H74" s="133"/>
      <c r="I74" s="133"/>
      <c r="J74" s="133"/>
      <c r="K74" s="133"/>
      <c r="L74" s="133"/>
      <c r="M74" s="133"/>
      <c r="N74" s="133"/>
      <c r="O74" s="133"/>
      <c r="P74" s="133"/>
      <c r="Q74" s="133"/>
      <c r="R74" s="133"/>
      <c r="S74" s="133"/>
      <c r="T74" s="133"/>
      <c r="U74" s="317"/>
      <c r="V74" s="133"/>
      <c r="W74" s="133"/>
      <c r="X74" s="133"/>
      <c r="Y74" s="133"/>
      <c r="Z74" s="133"/>
      <c r="AA74" s="155"/>
    </row>
    <row r="75" spans="1:16382" s="139" customFormat="1" hidden="1">
      <c r="A75" s="133"/>
      <c r="B75" s="133"/>
      <c r="C75" s="133"/>
      <c r="D75" s="133"/>
      <c r="E75" s="133"/>
      <c r="F75" s="133"/>
      <c r="G75" s="213"/>
      <c r="H75" s="133"/>
      <c r="I75" s="133"/>
      <c r="J75" s="133"/>
      <c r="K75" s="133"/>
      <c r="L75" s="133"/>
      <c r="M75" s="133"/>
      <c r="N75" s="133"/>
      <c r="O75" s="133"/>
      <c r="P75" s="133"/>
      <c r="Q75" s="133"/>
      <c r="R75" s="133"/>
      <c r="S75" s="133"/>
      <c r="T75" s="133"/>
      <c r="U75" s="317"/>
      <c r="V75" s="133"/>
      <c r="W75" s="133"/>
      <c r="X75" s="133"/>
      <c r="Y75" s="133"/>
      <c r="Z75" s="133"/>
      <c r="AA75" s="155"/>
    </row>
    <row r="76" spans="1:16382" s="139" customFormat="1" hidden="1">
      <c r="A76" s="133"/>
      <c r="B76" s="133"/>
      <c r="C76" s="133"/>
      <c r="D76" s="133"/>
      <c r="E76" s="133"/>
      <c r="F76" s="133"/>
      <c r="G76" s="133"/>
      <c r="H76" s="133"/>
      <c r="I76" s="133"/>
      <c r="J76" s="133"/>
      <c r="K76" s="133"/>
      <c r="L76" s="133"/>
      <c r="M76" s="133"/>
      <c r="N76" s="133"/>
      <c r="O76" s="133"/>
      <c r="P76" s="133"/>
      <c r="Q76" s="133"/>
      <c r="R76" s="133"/>
      <c r="S76" s="133"/>
      <c r="T76" s="133"/>
      <c r="U76" s="317"/>
      <c r="V76" s="133"/>
      <c r="W76" s="133"/>
      <c r="X76" s="133"/>
      <c r="Y76" s="133"/>
      <c r="Z76" s="133"/>
      <c r="AA76" s="155"/>
    </row>
    <row r="77" spans="1:16382" s="139" customFormat="1" hidden="1">
      <c r="A77" s="133"/>
      <c r="B77" s="133"/>
      <c r="C77" s="133"/>
      <c r="D77" s="133"/>
      <c r="E77" s="133"/>
      <c r="F77" s="133"/>
      <c r="G77" s="133"/>
      <c r="H77" s="133"/>
      <c r="I77" s="133"/>
      <c r="J77" s="133"/>
      <c r="K77" s="133"/>
      <c r="L77" s="133"/>
      <c r="M77" s="133"/>
      <c r="N77" s="133"/>
      <c r="O77" s="133"/>
      <c r="P77" s="133"/>
      <c r="Q77" s="133"/>
      <c r="R77" s="133"/>
      <c r="S77" s="133"/>
      <c r="T77" s="133"/>
      <c r="U77" s="317"/>
      <c r="V77" s="133"/>
      <c r="W77" s="133"/>
      <c r="X77" s="133"/>
      <c r="Y77" s="133"/>
      <c r="Z77" s="133"/>
      <c r="AA77" s="155"/>
    </row>
    <row r="78" spans="1:16382" s="139" customFormat="1" hidden="1">
      <c r="A78" s="133"/>
      <c r="B78" s="133"/>
      <c r="C78" s="133"/>
      <c r="D78" s="133"/>
      <c r="E78" s="133"/>
      <c r="F78" s="133"/>
      <c r="G78" s="133"/>
      <c r="H78" s="133"/>
      <c r="I78" s="133"/>
      <c r="J78" s="133"/>
      <c r="K78" s="133"/>
      <c r="L78" s="133"/>
      <c r="M78" s="133"/>
      <c r="N78" s="133"/>
      <c r="O78" s="133"/>
      <c r="P78" s="133"/>
      <c r="Q78" s="133"/>
      <c r="R78" s="133"/>
      <c r="S78" s="133"/>
      <c r="T78" s="133"/>
      <c r="U78" s="317"/>
      <c r="V78" s="133"/>
      <c r="W78" s="133"/>
      <c r="X78" s="133"/>
      <c r="Y78" s="133"/>
      <c r="Z78" s="133"/>
      <c r="AA78" s="155"/>
    </row>
    <row r="79" spans="1:16382" s="139" customFormat="1" hidden="1">
      <c r="A79" s="133"/>
      <c r="B79" s="133"/>
      <c r="C79" s="133"/>
      <c r="D79" s="133"/>
      <c r="E79" s="133"/>
      <c r="F79" s="133"/>
      <c r="G79" s="133"/>
      <c r="H79" s="133"/>
      <c r="I79" s="133"/>
      <c r="J79" s="133"/>
      <c r="K79" s="133"/>
      <c r="L79" s="133"/>
      <c r="M79" s="133"/>
      <c r="N79" s="133"/>
      <c r="O79" s="133"/>
      <c r="P79" s="133"/>
      <c r="Q79" s="133"/>
      <c r="R79" s="133"/>
      <c r="S79" s="133"/>
      <c r="T79" s="133"/>
      <c r="U79" s="317"/>
      <c r="V79" s="133"/>
      <c r="W79" s="133"/>
      <c r="X79" s="133"/>
      <c r="Y79" s="133"/>
      <c r="Z79" s="133"/>
      <c r="AA79" s="155"/>
    </row>
    <row r="80" spans="1:16382" s="139" customFormat="1" hidden="1">
      <c r="A80" s="133"/>
      <c r="B80" s="133"/>
      <c r="C80" s="133"/>
      <c r="D80" s="133"/>
      <c r="E80" s="133"/>
      <c r="F80" s="133"/>
      <c r="G80" s="133"/>
      <c r="H80" s="133"/>
      <c r="I80" s="133"/>
      <c r="J80" s="133"/>
      <c r="K80" s="133"/>
      <c r="L80" s="133"/>
      <c r="M80" s="133"/>
      <c r="N80" s="133"/>
      <c r="O80" s="133"/>
      <c r="P80" s="133"/>
      <c r="Q80" s="133"/>
      <c r="R80" s="133"/>
      <c r="S80" s="133"/>
      <c r="T80" s="133"/>
      <c r="U80" s="317"/>
      <c r="V80" s="133"/>
      <c r="W80" s="133"/>
      <c r="X80" s="133"/>
      <c r="Y80" s="133"/>
      <c r="Z80" s="133"/>
      <c r="AA80" s="155"/>
    </row>
    <row r="81" spans="1:16382" s="139" customFormat="1" hidden="1">
      <c r="A81" s="133"/>
      <c r="B81" s="133"/>
      <c r="C81" s="133"/>
      <c r="D81" s="133"/>
      <c r="E81" s="133"/>
      <c r="F81" s="133"/>
      <c r="G81" s="133"/>
      <c r="H81" s="133"/>
      <c r="I81" s="133"/>
      <c r="J81" s="133"/>
      <c r="K81" s="133"/>
      <c r="L81" s="133"/>
      <c r="M81" s="133"/>
      <c r="N81" s="133"/>
      <c r="O81" s="133"/>
      <c r="P81" s="133"/>
      <c r="Q81" s="133"/>
      <c r="R81" s="133"/>
      <c r="S81" s="133"/>
      <c r="T81" s="133"/>
      <c r="U81" s="317"/>
      <c r="V81" s="133"/>
      <c r="W81" s="133"/>
      <c r="X81" s="133"/>
      <c r="Y81" s="133"/>
      <c r="Z81" s="133"/>
      <c r="AA81" s="155"/>
    </row>
    <row r="82" spans="1:16382" s="139" customFormat="1" hidden="1">
      <c r="A82" s="133"/>
      <c r="B82" s="133"/>
      <c r="C82" s="133"/>
      <c r="D82" s="133"/>
      <c r="E82" s="133"/>
      <c r="F82" s="133"/>
      <c r="G82" s="133"/>
      <c r="H82" s="133"/>
      <c r="I82" s="133"/>
      <c r="J82" s="133"/>
      <c r="K82" s="133"/>
      <c r="L82" s="133"/>
      <c r="M82" s="133"/>
      <c r="N82" s="133"/>
      <c r="O82" s="133"/>
      <c r="P82" s="133"/>
      <c r="Q82" s="133"/>
      <c r="R82" s="133"/>
      <c r="S82" s="133"/>
      <c r="T82" s="133"/>
      <c r="U82" s="317"/>
      <c r="V82" s="133"/>
      <c r="W82" s="133"/>
      <c r="X82" s="133"/>
      <c r="Y82" s="133"/>
      <c r="Z82" s="133"/>
      <c r="AA82" s="155"/>
    </row>
    <row r="83" spans="1:16382" s="139" customFormat="1" hidden="1">
      <c r="A83" s="133"/>
      <c r="B83" s="133"/>
      <c r="C83" s="133"/>
      <c r="D83" s="133"/>
      <c r="E83" s="133"/>
      <c r="F83" s="133"/>
      <c r="G83" s="133"/>
      <c r="H83" s="133"/>
      <c r="I83" s="133"/>
      <c r="J83" s="133"/>
      <c r="K83" s="133"/>
      <c r="L83" s="133"/>
      <c r="M83" s="133"/>
      <c r="N83" s="133"/>
      <c r="O83" s="133"/>
      <c r="P83" s="133"/>
      <c r="Q83" s="133"/>
      <c r="R83" s="133"/>
      <c r="S83" s="133"/>
      <c r="T83" s="133"/>
      <c r="U83" s="317"/>
      <c r="V83" s="133"/>
      <c r="W83" s="133"/>
      <c r="X83" s="133"/>
      <c r="Y83" s="133"/>
      <c r="Z83" s="133"/>
      <c r="AA83" s="155"/>
    </row>
    <row r="84" spans="1:16382" s="139" customFormat="1" hidden="1">
      <c r="A84" s="133"/>
      <c r="B84" s="133"/>
      <c r="C84" s="133"/>
      <c r="D84" s="133"/>
      <c r="E84" s="133"/>
      <c r="F84" s="133"/>
      <c r="G84" s="133"/>
      <c r="H84" s="133"/>
      <c r="I84" s="133"/>
      <c r="J84" s="133"/>
      <c r="K84" s="133"/>
      <c r="L84" s="133"/>
      <c r="M84" s="133"/>
      <c r="N84" s="133"/>
      <c r="O84" s="133"/>
      <c r="P84" s="133"/>
      <c r="Q84" s="133"/>
      <c r="R84" s="133"/>
      <c r="S84" s="133"/>
      <c r="T84" s="133"/>
      <c r="U84" s="317"/>
      <c r="V84" s="133"/>
      <c r="W84" s="133"/>
      <c r="X84" s="133"/>
      <c r="Y84" s="133"/>
      <c r="Z84" s="133"/>
      <c r="AA84" s="155"/>
    </row>
    <row r="85" spans="1:16382" s="139" customFormat="1" hidden="1">
      <c r="A85" s="133"/>
      <c r="B85" s="133"/>
      <c r="C85" s="133"/>
      <c r="D85" s="133"/>
      <c r="E85" s="133"/>
      <c r="F85" s="133"/>
      <c r="G85" s="133"/>
      <c r="H85" s="133"/>
      <c r="I85" s="133"/>
      <c r="J85" s="133"/>
      <c r="K85" s="133"/>
      <c r="L85" s="133"/>
      <c r="M85" s="133"/>
      <c r="N85" s="133"/>
      <c r="O85" s="133"/>
      <c r="P85" s="133"/>
      <c r="Q85" s="133"/>
      <c r="R85" s="133"/>
      <c r="S85" s="133"/>
      <c r="T85" s="133"/>
      <c r="U85" s="317"/>
      <c r="V85" s="133"/>
      <c r="W85" s="133"/>
      <c r="X85" s="133"/>
      <c r="Y85" s="133"/>
      <c r="Z85" s="133"/>
      <c r="AA85" s="155"/>
    </row>
    <row r="86" spans="1:16382" s="139" customFormat="1" hidden="1">
      <c r="A86" s="133"/>
      <c r="B86" s="133"/>
      <c r="C86" s="133"/>
      <c r="D86" s="133"/>
      <c r="E86" s="133"/>
      <c r="F86" s="133"/>
      <c r="G86" s="133"/>
      <c r="H86" s="133"/>
      <c r="I86" s="133"/>
      <c r="J86" s="133"/>
      <c r="K86" s="133"/>
      <c r="L86" s="133"/>
      <c r="M86" s="133"/>
      <c r="N86" s="133"/>
      <c r="O86" s="133"/>
      <c r="P86" s="133"/>
      <c r="Q86" s="133"/>
      <c r="R86" s="133"/>
      <c r="S86" s="133"/>
      <c r="T86" s="133"/>
      <c r="U86" s="317"/>
      <c r="V86" s="133"/>
      <c r="W86" s="133"/>
      <c r="X86" s="133"/>
      <c r="Y86" s="133"/>
      <c r="Z86" s="133"/>
      <c r="AA86" s="155"/>
      <c r="AB86" s="140"/>
      <c r="AC86" s="140"/>
      <c r="AD86" s="140"/>
      <c r="AE86" s="140"/>
      <c r="AF86" s="140"/>
      <c r="AG86" s="140"/>
      <c r="AH86" s="140"/>
      <c r="AI86" s="140"/>
      <c r="AJ86" s="140"/>
      <c r="AK86" s="140"/>
      <c r="AL86" s="140"/>
      <c r="AM86" s="140"/>
      <c r="AN86" s="140"/>
      <c r="AO86" s="140"/>
      <c r="AP86" s="140"/>
      <c r="AQ86" s="140"/>
      <c r="AR86" s="140"/>
      <c r="AS86" s="140"/>
      <c r="AT86" s="140"/>
      <c r="AU86" s="140"/>
      <c r="AV86" s="140"/>
      <c r="AW86" s="140"/>
      <c r="AX86" s="140"/>
      <c r="AY86" s="140"/>
      <c r="AZ86" s="140"/>
      <c r="BA86" s="140"/>
      <c r="BB86" s="140"/>
      <c r="BC86" s="140"/>
      <c r="BD86" s="140"/>
      <c r="BE86" s="140"/>
      <c r="BF86" s="140"/>
      <c r="BG86" s="140"/>
      <c r="BH86" s="140"/>
      <c r="BI86" s="140"/>
      <c r="BJ86" s="140"/>
      <c r="BK86" s="140"/>
      <c r="BL86" s="140"/>
      <c r="BM86" s="140"/>
      <c r="BN86" s="140"/>
      <c r="BO86" s="140"/>
      <c r="BP86" s="140"/>
      <c r="BQ86" s="140"/>
      <c r="BR86" s="140"/>
      <c r="BS86" s="140"/>
      <c r="BT86" s="140"/>
      <c r="BU86" s="140"/>
      <c r="BV86" s="140"/>
      <c r="BW86" s="140"/>
      <c r="BX86" s="140"/>
      <c r="BY86" s="140"/>
      <c r="BZ86" s="140"/>
      <c r="CA86" s="140"/>
      <c r="CB86" s="140"/>
      <c r="CC86" s="140"/>
      <c r="CD86" s="140"/>
      <c r="CE86" s="140"/>
      <c r="CF86" s="140"/>
      <c r="CG86" s="140"/>
      <c r="CH86" s="140"/>
      <c r="CI86" s="140"/>
      <c r="CJ86" s="140"/>
      <c r="CK86" s="140"/>
      <c r="CL86" s="140"/>
      <c r="CM86" s="140"/>
      <c r="CN86" s="140"/>
      <c r="CO86" s="140"/>
      <c r="CP86" s="140"/>
      <c r="CQ86" s="140"/>
      <c r="CR86" s="140"/>
      <c r="CS86" s="140"/>
      <c r="CT86" s="140"/>
      <c r="CU86" s="140"/>
      <c r="CV86" s="140"/>
      <c r="CW86" s="140"/>
      <c r="CX86" s="140"/>
      <c r="CY86" s="140"/>
      <c r="CZ86" s="140"/>
      <c r="DA86" s="140"/>
      <c r="DB86" s="140"/>
      <c r="DC86" s="140"/>
      <c r="DD86" s="140"/>
      <c r="DE86" s="140"/>
      <c r="DF86" s="140"/>
      <c r="DG86" s="140"/>
      <c r="DH86" s="140"/>
      <c r="DI86" s="140"/>
      <c r="DJ86" s="140"/>
      <c r="DK86" s="140"/>
      <c r="DL86" s="140"/>
      <c r="DM86" s="140"/>
      <c r="DN86" s="140"/>
      <c r="DO86" s="140"/>
      <c r="DP86" s="140"/>
      <c r="DQ86" s="140"/>
      <c r="DR86" s="140"/>
      <c r="DS86" s="140"/>
      <c r="DT86" s="140"/>
      <c r="DU86" s="140"/>
      <c r="DV86" s="140"/>
      <c r="DW86" s="140"/>
      <c r="DX86" s="140"/>
      <c r="DY86" s="140"/>
      <c r="DZ86" s="140"/>
      <c r="EA86" s="140"/>
      <c r="EB86" s="140"/>
      <c r="EC86" s="140"/>
      <c r="ED86" s="140"/>
      <c r="EE86" s="140"/>
      <c r="EF86" s="140"/>
      <c r="EG86" s="140"/>
      <c r="EH86" s="140"/>
      <c r="EI86" s="140"/>
      <c r="EJ86" s="140"/>
      <c r="EK86" s="140"/>
      <c r="EL86" s="140"/>
      <c r="EM86" s="140"/>
      <c r="EN86" s="140"/>
      <c r="EO86" s="140"/>
      <c r="EP86" s="140"/>
      <c r="EQ86" s="140"/>
      <c r="ER86" s="140"/>
      <c r="ES86" s="140"/>
      <c r="ET86" s="140"/>
      <c r="EU86" s="140"/>
      <c r="EV86" s="140"/>
      <c r="EW86" s="140"/>
      <c r="EX86" s="140"/>
      <c r="EY86" s="140"/>
      <c r="EZ86" s="140"/>
      <c r="FA86" s="140"/>
      <c r="FB86" s="140"/>
      <c r="FC86" s="140"/>
      <c r="FD86" s="140"/>
      <c r="FE86" s="140"/>
      <c r="FF86" s="140"/>
      <c r="FG86" s="140"/>
      <c r="FH86" s="140"/>
      <c r="FI86" s="140"/>
      <c r="FJ86" s="140"/>
      <c r="FK86" s="140"/>
      <c r="FL86" s="140"/>
      <c r="FM86" s="140"/>
      <c r="FN86" s="140"/>
      <c r="FO86" s="140"/>
      <c r="FP86" s="140"/>
      <c r="FQ86" s="140"/>
      <c r="FR86" s="140"/>
      <c r="FS86" s="140"/>
      <c r="FT86" s="140"/>
      <c r="FU86" s="140"/>
      <c r="FV86" s="140"/>
      <c r="FW86" s="140"/>
      <c r="FX86" s="140"/>
      <c r="FY86" s="140"/>
      <c r="FZ86" s="140"/>
      <c r="GA86" s="140"/>
      <c r="GB86" s="140"/>
      <c r="GC86" s="140"/>
      <c r="GD86" s="140"/>
      <c r="GE86" s="140"/>
      <c r="GF86" s="140"/>
      <c r="GG86" s="140"/>
      <c r="GH86" s="140"/>
      <c r="GI86" s="140"/>
      <c r="GJ86" s="140"/>
      <c r="GK86" s="140"/>
      <c r="GL86" s="140"/>
      <c r="GM86" s="140"/>
      <c r="GN86" s="140"/>
      <c r="GO86" s="140"/>
      <c r="GP86" s="140"/>
      <c r="GQ86" s="140"/>
      <c r="GR86" s="140"/>
      <c r="GS86" s="140"/>
      <c r="GT86" s="140"/>
      <c r="GU86" s="140"/>
      <c r="GV86" s="140"/>
      <c r="GW86" s="140"/>
      <c r="GX86" s="140"/>
      <c r="GY86" s="140"/>
      <c r="GZ86" s="140"/>
      <c r="HA86" s="140"/>
      <c r="HB86" s="140"/>
      <c r="HC86" s="140"/>
      <c r="HD86" s="140"/>
      <c r="HE86" s="140"/>
      <c r="HF86" s="140"/>
      <c r="HG86" s="140"/>
      <c r="HH86" s="140"/>
      <c r="HI86" s="140"/>
      <c r="HJ86" s="140"/>
      <c r="HK86" s="140"/>
      <c r="HL86" s="140"/>
      <c r="HM86" s="140"/>
      <c r="HN86" s="140"/>
      <c r="HO86" s="140"/>
      <c r="HP86" s="140"/>
      <c r="HQ86" s="140"/>
      <c r="HR86" s="140"/>
      <c r="HS86" s="140"/>
      <c r="HT86" s="140"/>
      <c r="HU86" s="140"/>
      <c r="HV86" s="140"/>
      <c r="HW86" s="140"/>
      <c r="HX86" s="140"/>
      <c r="HY86" s="140"/>
      <c r="HZ86" s="140"/>
      <c r="IA86" s="140"/>
      <c r="IB86" s="140"/>
      <c r="IC86" s="140"/>
      <c r="ID86" s="140"/>
      <c r="IE86" s="140"/>
      <c r="IF86" s="140"/>
      <c r="IG86" s="140"/>
      <c r="IH86" s="140"/>
      <c r="II86" s="140"/>
      <c r="IJ86" s="140"/>
      <c r="IK86" s="140"/>
      <c r="IL86" s="140"/>
      <c r="IM86" s="140"/>
      <c r="IN86" s="140"/>
      <c r="IO86" s="140"/>
      <c r="IP86" s="140"/>
      <c r="IQ86" s="140"/>
      <c r="IR86" s="140"/>
      <c r="IS86" s="140"/>
      <c r="IT86" s="140"/>
      <c r="IU86" s="140"/>
      <c r="IV86" s="140"/>
      <c r="IW86" s="140"/>
      <c r="IX86" s="140"/>
      <c r="IY86" s="140"/>
      <c r="IZ86" s="140"/>
      <c r="JA86" s="140"/>
      <c r="JB86" s="140"/>
      <c r="JC86" s="140"/>
      <c r="JD86" s="140"/>
      <c r="JE86" s="140"/>
      <c r="JF86" s="140"/>
      <c r="JG86" s="140"/>
      <c r="JH86" s="140"/>
      <c r="JI86" s="140"/>
      <c r="JJ86" s="140"/>
      <c r="JK86" s="140"/>
      <c r="JL86" s="140"/>
      <c r="JM86" s="140"/>
      <c r="JN86" s="140"/>
      <c r="JO86" s="140"/>
      <c r="JP86" s="140"/>
      <c r="JQ86" s="140"/>
      <c r="JR86" s="140"/>
      <c r="JS86" s="140"/>
      <c r="JT86" s="140"/>
      <c r="JU86" s="140"/>
      <c r="JV86" s="140"/>
      <c r="JW86" s="140"/>
      <c r="JX86" s="140"/>
      <c r="JY86" s="140"/>
      <c r="JZ86" s="140"/>
      <c r="KA86" s="140"/>
      <c r="KB86" s="140"/>
      <c r="KC86" s="140"/>
      <c r="KD86" s="140"/>
      <c r="KE86" s="140"/>
      <c r="KF86" s="140"/>
      <c r="KG86" s="140"/>
      <c r="KH86" s="140"/>
      <c r="KI86" s="140"/>
      <c r="KJ86" s="140"/>
      <c r="KK86" s="140"/>
      <c r="KL86" s="140"/>
      <c r="KM86" s="140"/>
      <c r="KN86" s="140"/>
      <c r="KO86" s="140"/>
      <c r="KP86" s="140"/>
      <c r="KQ86" s="140"/>
      <c r="KR86" s="140"/>
      <c r="KS86" s="140"/>
      <c r="KT86" s="140"/>
      <c r="KU86" s="140"/>
      <c r="KV86" s="140"/>
      <c r="KW86" s="140"/>
      <c r="KX86" s="140"/>
      <c r="KY86" s="140"/>
      <c r="KZ86" s="140"/>
      <c r="LA86" s="140"/>
      <c r="LB86" s="140"/>
      <c r="LC86" s="140"/>
      <c r="LD86" s="140"/>
      <c r="LE86" s="140"/>
      <c r="LF86" s="140"/>
      <c r="LG86" s="140"/>
      <c r="LH86" s="140"/>
      <c r="LI86" s="140"/>
      <c r="LJ86" s="140"/>
      <c r="LK86" s="140"/>
      <c r="LL86" s="140"/>
      <c r="LM86" s="140"/>
      <c r="LN86" s="140"/>
      <c r="LO86" s="140"/>
      <c r="LP86" s="140"/>
      <c r="LQ86" s="140"/>
      <c r="LR86" s="140"/>
      <c r="LS86" s="140"/>
      <c r="LT86" s="140"/>
      <c r="LU86" s="140"/>
      <c r="LV86" s="140"/>
      <c r="LW86" s="140"/>
      <c r="LX86" s="140"/>
      <c r="LY86" s="140"/>
      <c r="LZ86" s="140"/>
      <c r="MA86" s="140"/>
      <c r="MB86" s="140"/>
      <c r="MC86" s="140"/>
      <c r="MD86" s="140"/>
      <c r="ME86" s="140"/>
      <c r="MF86" s="140"/>
      <c r="MG86" s="140"/>
      <c r="MH86" s="140"/>
      <c r="MI86" s="140"/>
      <c r="MJ86" s="140"/>
      <c r="MK86" s="140"/>
      <c r="ML86" s="140"/>
      <c r="MM86" s="140"/>
      <c r="MN86" s="140"/>
      <c r="MO86" s="140"/>
      <c r="MP86" s="140"/>
      <c r="MQ86" s="140"/>
      <c r="MR86" s="140"/>
      <c r="MS86" s="140"/>
      <c r="MT86" s="140"/>
      <c r="MU86" s="140"/>
      <c r="MV86" s="140"/>
      <c r="MW86" s="140"/>
      <c r="MX86" s="140"/>
      <c r="MY86" s="140"/>
      <c r="MZ86" s="140"/>
      <c r="NA86" s="140"/>
      <c r="NB86" s="140"/>
      <c r="NC86" s="140"/>
      <c r="ND86" s="140"/>
      <c r="NE86" s="140"/>
      <c r="NF86" s="140"/>
      <c r="NG86" s="140"/>
      <c r="NH86" s="140"/>
      <c r="NI86" s="140"/>
      <c r="NJ86" s="140"/>
      <c r="NK86" s="140"/>
      <c r="NL86" s="140"/>
      <c r="NM86" s="140"/>
      <c r="NN86" s="140"/>
      <c r="NO86" s="140"/>
      <c r="NP86" s="140"/>
      <c r="NQ86" s="140"/>
      <c r="NR86" s="140"/>
      <c r="NS86" s="140"/>
      <c r="NT86" s="140"/>
      <c r="NU86" s="140"/>
      <c r="NV86" s="140"/>
      <c r="NW86" s="140"/>
      <c r="NX86" s="140"/>
      <c r="NY86" s="140"/>
      <c r="NZ86" s="140"/>
      <c r="OA86" s="140"/>
      <c r="OB86" s="140"/>
      <c r="OC86" s="140"/>
      <c r="OD86" s="140"/>
      <c r="OE86" s="140"/>
      <c r="OF86" s="140"/>
      <c r="OG86" s="140"/>
      <c r="OH86" s="140"/>
      <c r="OI86" s="140"/>
      <c r="OJ86" s="140"/>
      <c r="OK86" s="140"/>
      <c r="OL86" s="140"/>
      <c r="OM86" s="140"/>
      <c r="ON86" s="140"/>
      <c r="OO86" s="140"/>
      <c r="OP86" s="140"/>
      <c r="OQ86" s="140"/>
      <c r="OR86" s="140"/>
      <c r="OS86" s="140"/>
      <c r="OT86" s="140"/>
      <c r="OU86" s="140"/>
      <c r="OV86" s="140"/>
      <c r="OW86" s="140"/>
      <c r="OX86" s="140"/>
      <c r="OY86" s="140"/>
      <c r="OZ86" s="140"/>
      <c r="PA86" s="140"/>
      <c r="PB86" s="140"/>
      <c r="PC86" s="140"/>
      <c r="PD86" s="140"/>
      <c r="PE86" s="140"/>
      <c r="PF86" s="140"/>
      <c r="PG86" s="140"/>
      <c r="PH86" s="140"/>
      <c r="PI86" s="140"/>
      <c r="PJ86" s="140"/>
      <c r="PK86" s="140"/>
      <c r="PL86" s="140"/>
      <c r="PM86" s="140"/>
      <c r="PN86" s="140"/>
      <c r="PO86" s="140"/>
      <c r="PP86" s="140"/>
      <c r="PQ86" s="140"/>
      <c r="PR86" s="140"/>
      <c r="PS86" s="140"/>
      <c r="PT86" s="140"/>
      <c r="PU86" s="140"/>
      <c r="PV86" s="140"/>
      <c r="PW86" s="140"/>
      <c r="PX86" s="140"/>
      <c r="PY86" s="140"/>
      <c r="PZ86" s="140"/>
      <c r="QA86" s="140"/>
      <c r="QB86" s="140"/>
      <c r="QC86" s="140"/>
      <c r="QD86" s="140"/>
      <c r="QE86" s="140"/>
      <c r="QF86" s="140"/>
      <c r="QG86" s="140"/>
      <c r="QH86" s="140"/>
      <c r="QI86" s="140"/>
      <c r="QJ86" s="140"/>
      <c r="QK86" s="140"/>
      <c r="QL86" s="140"/>
      <c r="QM86" s="140"/>
      <c r="QN86" s="140"/>
      <c r="QO86" s="140"/>
      <c r="QP86" s="140"/>
      <c r="QQ86" s="140"/>
      <c r="QR86" s="140"/>
      <c r="QS86" s="140"/>
      <c r="QT86" s="140"/>
      <c r="QU86" s="140"/>
      <c r="QV86" s="140"/>
      <c r="QW86" s="140"/>
      <c r="QX86" s="140"/>
      <c r="QY86" s="140"/>
      <c r="QZ86" s="140"/>
      <c r="RA86" s="140"/>
      <c r="RB86" s="140"/>
      <c r="RC86" s="140"/>
      <c r="RD86" s="140"/>
      <c r="RE86" s="140"/>
      <c r="RF86" s="140"/>
      <c r="RG86" s="140"/>
      <c r="RH86" s="140"/>
      <c r="RI86" s="140"/>
      <c r="RJ86" s="140"/>
      <c r="RK86" s="140"/>
      <c r="RL86" s="140"/>
      <c r="RM86" s="140"/>
      <c r="RN86" s="140"/>
      <c r="RO86" s="140"/>
      <c r="RP86" s="140"/>
      <c r="RQ86" s="140"/>
      <c r="RR86" s="140"/>
      <c r="RS86" s="140"/>
      <c r="RT86" s="140"/>
      <c r="RU86" s="140"/>
      <c r="RV86" s="140"/>
      <c r="RW86" s="140"/>
      <c r="RX86" s="140"/>
      <c r="RY86" s="140"/>
      <c r="RZ86" s="140"/>
      <c r="SA86" s="140"/>
      <c r="SB86" s="140"/>
      <c r="SC86" s="140"/>
      <c r="SD86" s="140"/>
      <c r="SE86" s="140"/>
      <c r="SF86" s="140"/>
      <c r="SG86" s="140"/>
      <c r="SH86" s="140"/>
      <c r="SI86" s="140"/>
      <c r="SJ86" s="140"/>
      <c r="SK86" s="140"/>
      <c r="SL86" s="140"/>
      <c r="SM86" s="140"/>
      <c r="SN86" s="140"/>
      <c r="SO86" s="140"/>
      <c r="SP86" s="140"/>
      <c r="SQ86" s="140"/>
      <c r="SR86" s="140"/>
      <c r="SS86" s="140"/>
      <c r="ST86" s="140"/>
      <c r="SU86" s="140"/>
      <c r="SV86" s="140"/>
      <c r="SW86" s="140"/>
      <c r="SX86" s="140"/>
      <c r="SY86" s="140"/>
      <c r="SZ86" s="140"/>
      <c r="TA86" s="140"/>
      <c r="TB86" s="140"/>
      <c r="TC86" s="140"/>
      <c r="TD86" s="140"/>
      <c r="TE86" s="140"/>
      <c r="TF86" s="140"/>
      <c r="TG86" s="140"/>
      <c r="TH86" s="140"/>
      <c r="TI86" s="140"/>
      <c r="TJ86" s="140"/>
      <c r="TK86" s="140"/>
      <c r="TL86" s="140"/>
      <c r="TM86" s="140"/>
      <c r="TN86" s="140"/>
      <c r="TO86" s="140"/>
      <c r="TP86" s="140"/>
      <c r="TQ86" s="140"/>
      <c r="TR86" s="140"/>
      <c r="TS86" s="140"/>
      <c r="TT86" s="140"/>
      <c r="TU86" s="140"/>
      <c r="TV86" s="140"/>
      <c r="TW86" s="140"/>
      <c r="TX86" s="140"/>
      <c r="TY86" s="140"/>
      <c r="TZ86" s="140"/>
      <c r="UA86" s="140"/>
      <c r="UB86" s="140"/>
      <c r="UC86" s="140"/>
      <c r="UD86" s="140"/>
      <c r="UE86" s="140"/>
      <c r="UF86" s="140"/>
      <c r="UG86" s="140"/>
      <c r="UH86" s="140"/>
      <c r="UI86" s="140"/>
      <c r="UJ86" s="140"/>
      <c r="UK86" s="140"/>
      <c r="UL86" s="140"/>
      <c r="UM86" s="140"/>
      <c r="UN86" s="140"/>
      <c r="UO86" s="140"/>
      <c r="UP86" s="140"/>
      <c r="UQ86" s="140"/>
      <c r="UR86" s="140"/>
      <c r="US86" s="140"/>
      <c r="UT86" s="140"/>
      <c r="UU86" s="140"/>
      <c r="UV86" s="140"/>
      <c r="UW86" s="140"/>
      <c r="UX86" s="140"/>
      <c r="UY86" s="140"/>
      <c r="UZ86" s="140"/>
      <c r="VA86" s="140"/>
      <c r="VB86" s="140"/>
      <c r="VC86" s="140"/>
      <c r="VD86" s="140"/>
      <c r="VE86" s="140"/>
      <c r="VF86" s="140"/>
      <c r="VG86" s="140"/>
      <c r="VH86" s="140"/>
      <c r="VI86" s="140"/>
      <c r="VJ86" s="140"/>
      <c r="VK86" s="140"/>
      <c r="VL86" s="140"/>
      <c r="VM86" s="140"/>
      <c r="VN86" s="140"/>
      <c r="VO86" s="140"/>
      <c r="VP86" s="140"/>
      <c r="VQ86" s="140"/>
      <c r="VR86" s="140"/>
      <c r="VS86" s="140"/>
      <c r="VT86" s="140"/>
      <c r="VU86" s="140"/>
      <c r="VV86" s="140"/>
      <c r="VW86" s="140"/>
      <c r="VX86" s="140"/>
      <c r="VY86" s="140"/>
      <c r="VZ86" s="140"/>
      <c r="WA86" s="140"/>
      <c r="WB86" s="140"/>
      <c r="WC86" s="140"/>
      <c r="WD86" s="140"/>
      <c r="WE86" s="140"/>
      <c r="WF86" s="140"/>
      <c r="WG86" s="140"/>
      <c r="WH86" s="140"/>
      <c r="WI86" s="140"/>
      <c r="WJ86" s="140"/>
      <c r="WK86" s="140"/>
      <c r="WL86" s="140"/>
      <c r="WM86" s="140"/>
      <c r="WN86" s="140"/>
      <c r="WO86" s="140"/>
      <c r="WP86" s="140"/>
      <c r="WQ86" s="140"/>
      <c r="WR86" s="140"/>
      <c r="WS86" s="140"/>
      <c r="WT86" s="140"/>
      <c r="WU86" s="140"/>
      <c r="WV86" s="140"/>
      <c r="WW86" s="140"/>
      <c r="WX86" s="140"/>
      <c r="WY86" s="140"/>
      <c r="WZ86" s="140"/>
      <c r="XA86" s="140"/>
      <c r="XB86" s="140"/>
      <c r="XC86" s="140"/>
      <c r="XD86" s="140"/>
      <c r="XE86" s="140"/>
      <c r="XF86" s="140"/>
      <c r="XG86" s="140"/>
      <c r="XH86" s="140"/>
      <c r="XI86" s="140"/>
      <c r="XJ86" s="140"/>
      <c r="XK86" s="140"/>
      <c r="XL86" s="140"/>
      <c r="XM86" s="140"/>
      <c r="XN86" s="140"/>
      <c r="XO86" s="140"/>
      <c r="XP86" s="140"/>
      <c r="XQ86" s="140"/>
      <c r="XR86" s="140"/>
      <c r="XS86" s="140"/>
      <c r="XT86" s="140"/>
      <c r="XU86" s="140"/>
      <c r="XV86" s="140"/>
      <c r="XW86" s="140"/>
      <c r="XX86" s="140"/>
      <c r="XY86" s="140"/>
      <c r="XZ86" s="140"/>
      <c r="YA86" s="140"/>
      <c r="YB86" s="140"/>
      <c r="YC86" s="140"/>
      <c r="YD86" s="140"/>
      <c r="YE86" s="140"/>
      <c r="YF86" s="140"/>
      <c r="YG86" s="140"/>
      <c r="YH86" s="140"/>
      <c r="YI86" s="140"/>
      <c r="YJ86" s="140"/>
      <c r="YK86" s="140"/>
      <c r="YL86" s="140"/>
      <c r="YM86" s="140"/>
      <c r="YN86" s="140"/>
      <c r="YO86" s="140"/>
      <c r="YP86" s="140"/>
      <c r="YQ86" s="140"/>
      <c r="YR86" s="140"/>
      <c r="YS86" s="140"/>
      <c r="YT86" s="140"/>
      <c r="YU86" s="140"/>
      <c r="YV86" s="140"/>
      <c r="YW86" s="140"/>
      <c r="YX86" s="140"/>
      <c r="YY86" s="140"/>
      <c r="YZ86" s="140"/>
      <c r="ZA86" s="140"/>
      <c r="ZB86" s="140"/>
      <c r="ZC86" s="140"/>
      <c r="ZD86" s="140"/>
      <c r="ZE86" s="140"/>
      <c r="ZF86" s="140"/>
      <c r="ZG86" s="140"/>
      <c r="ZH86" s="140"/>
      <c r="ZI86" s="140"/>
      <c r="ZJ86" s="140"/>
      <c r="ZK86" s="140"/>
      <c r="ZL86" s="140"/>
      <c r="ZM86" s="140"/>
      <c r="ZN86" s="140"/>
      <c r="ZO86" s="140"/>
      <c r="ZP86" s="140"/>
      <c r="ZQ86" s="140"/>
      <c r="ZR86" s="140"/>
      <c r="ZS86" s="140"/>
      <c r="ZT86" s="140"/>
      <c r="ZU86" s="140"/>
      <c r="ZV86" s="140"/>
      <c r="ZW86" s="140"/>
      <c r="ZX86" s="140"/>
      <c r="ZY86" s="140"/>
      <c r="ZZ86" s="140"/>
      <c r="AAA86" s="140"/>
      <c r="AAB86" s="140"/>
      <c r="AAC86" s="140"/>
      <c r="AAD86" s="140"/>
      <c r="AAE86" s="140"/>
      <c r="AAF86" s="140"/>
      <c r="AAG86" s="140"/>
      <c r="AAH86" s="140"/>
      <c r="AAI86" s="140"/>
      <c r="AAJ86" s="140"/>
      <c r="AAK86" s="140"/>
      <c r="AAL86" s="140"/>
      <c r="AAM86" s="140"/>
      <c r="AAN86" s="140"/>
      <c r="AAO86" s="140"/>
      <c r="AAP86" s="140"/>
      <c r="AAQ86" s="140"/>
      <c r="AAR86" s="140"/>
      <c r="AAS86" s="140"/>
      <c r="AAT86" s="140"/>
      <c r="AAU86" s="140"/>
      <c r="AAV86" s="140"/>
      <c r="AAW86" s="140"/>
      <c r="AAX86" s="140"/>
      <c r="AAY86" s="140"/>
      <c r="AAZ86" s="140"/>
      <c r="ABA86" s="140"/>
      <c r="ABB86" s="140"/>
      <c r="ABC86" s="140"/>
      <c r="ABD86" s="140"/>
      <c r="ABE86" s="140"/>
      <c r="ABF86" s="140"/>
      <c r="ABG86" s="140"/>
      <c r="ABH86" s="140"/>
      <c r="ABI86" s="140"/>
      <c r="ABJ86" s="140"/>
      <c r="ABK86" s="140"/>
      <c r="ABL86" s="140"/>
      <c r="ABM86" s="140"/>
      <c r="ABN86" s="140"/>
      <c r="ABO86" s="140"/>
      <c r="ABP86" s="140"/>
      <c r="ABQ86" s="140"/>
      <c r="ABR86" s="140"/>
      <c r="ABS86" s="140"/>
      <c r="ABT86" s="140"/>
      <c r="ABU86" s="140"/>
      <c r="ABV86" s="140"/>
      <c r="ABW86" s="140"/>
      <c r="ABX86" s="140"/>
      <c r="ABY86" s="140"/>
      <c r="ABZ86" s="140"/>
      <c r="ACA86" s="140"/>
      <c r="ACB86" s="140"/>
      <c r="ACC86" s="140"/>
      <c r="ACD86" s="140"/>
      <c r="ACE86" s="140"/>
      <c r="ACF86" s="140"/>
      <c r="ACG86" s="140"/>
      <c r="ACH86" s="140"/>
      <c r="ACI86" s="140"/>
      <c r="ACJ86" s="140"/>
      <c r="ACK86" s="140"/>
      <c r="ACL86" s="140"/>
      <c r="ACM86" s="140"/>
      <c r="ACN86" s="140"/>
      <c r="ACO86" s="140"/>
      <c r="ACP86" s="140"/>
      <c r="ACQ86" s="140"/>
      <c r="ACR86" s="140"/>
      <c r="ACS86" s="140"/>
      <c r="ACT86" s="140"/>
      <c r="ACU86" s="140"/>
      <c r="ACV86" s="140"/>
      <c r="ACW86" s="140"/>
      <c r="ACX86" s="140"/>
      <c r="ACY86" s="140"/>
      <c r="ACZ86" s="140"/>
      <c r="ADA86" s="140"/>
      <c r="ADB86" s="140"/>
      <c r="ADC86" s="140"/>
      <c r="ADD86" s="140"/>
      <c r="ADE86" s="140"/>
      <c r="ADF86" s="140"/>
      <c r="ADG86" s="140"/>
      <c r="ADH86" s="140"/>
      <c r="ADI86" s="140"/>
      <c r="ADJ86" s="140"/>
      <c r="ADK86" s="140"/>
      <c r="ADL86" s="140"/>
      <c r="ADM86" s="140"/>
      <c r="ADN86" s="140"/>
      <c r="ADO86" s="140"/>
      <c r="ADP86" s="140"/>
      <c r="ADQ86" s="140"/>
      <c r="ADR86" s="140"/>
      <c r="ADS86" s="140"/>
      <c r="ADT86" s="140"/>
      <c r="ADU86" s="140"/>
      <c r="ADV86" s="140"/>
      <c r="ADW86" s="140"/>
      <c r="ADX86" s="140"/>
      <c r="ADY86" s="140"/>
      <c r="ADZ86" s="140"/>
      <c r="AEA86" s="140"/>
      <c r="AEB86" s="140"/>
      <c r="AEC86" s="140"/>
      <c r="AED86" s="140"/>
      <c r="AEE86" s="140"/>
      <c r="AEF86" s="140"/>
      <c r="AEG86" s="140"/>
      <c r="AEH86" s="140"/>
      <c r="AEI86" s="140"/>
      <c r="AEJ86" s="140"/>
      <c r="AEK86" s="140"/>
      <c r="AEL86" s="140"/>
      <c r="AEM86" s="140"/>
      <c r="AEN86" s="140"/>
      <c r="AEO86" s="140"/>
      <c r="AEP86" s="140"/>
      <c r="AEQ86" s="140"/>
      <c r="AER86" s="140"/>
      <c r="AES86" s="140"/>
      <c r="AET86" s="140"/>
      <c r="AEU86" s="140"/>
      <c r="AEV86" s="140"/>
      <c r="AEW86" s="140"/>
      <c r="AEX86" s="140"/>
      <c r="AEY86" s="140"/>
      <c r="AEZ86" s="140"/>
      <c r="AFA86" s="140"/>
      <c r="AFB86" s="140"/>
      <c r="AFC86" s="140"/>
      <c r="AFD86" s="140"/>
      <c r="AFE86" s="140"/>
      <c r="AFF86" s="140"/>
      <c r="AFG86" s="140"/>
      <c r="AFH86" s="140"/>
      <c r="AFI86" s="140"/>
      <c r="AFJ86" s="140"/>
      <c r="AFK86" s="140"/>
      <c r="AFL86" s="140"/>
      <c r="AFM86" s="140"/>
      <c r="AFN86" s="140"/>
      <c r="AFO86" s="140"/>
      <c r="AFP86" s="140"/>
      <c r="AFQ86" s="140"/>
      <c r="AFR86" s="140"/>
      <c r="AFS86" s="140"/>
      <c r="AFT86" s="140"/>
      <c r="AFU86" s="140"/>
      <c r="AFV86" s="140"/>
      <c r="AFW86" s="140"/>
      <c r="AFX86" s="140"/>
      <c r="AFY86" s="140"/>
      <c r="AFZ86" s="140"/>
      <c r="AGA86" s="140"/>
      <c r="AGB86" s="140"/>
      <c r="AGC86" s="140"/>
      <c r="AGD86" s="140"/>
      <c r="AGE86" s="140"/>
      <c r="AGF86" s="140"/>
      <c r="AGG86" s="140"/>
      <c r="AGH86" s="140"/>
      <c r="AGI86" s="140"/>
      <c r="AGJ86" s="140"/>
      <c r="AGK86" s="140"/>
      <c r="AGL86" s="140"/>
      <c r="AGM86" s="140"/>
      <c r="AGN86" s="140"/>
      <c r="AGO86" s="140"/>
      <c r="AGP86" s="140"/>
      <c r="AGQ86" s="140"/>
      <c r="AGR86" s="140"/>
      <c r="AGS86" s="140"/>
      <c r="AGT86" s="140"/>
      <c r="AGU86" s="140"/>
      <c r="AGV86" s="140"/>
      <c r="AGW86" s="140"/>
      <c r="AGX86" s="140"/>
      <c r="AGY86" s="140"/>
      <c r="AGZ86" s="140"/>
      <c r="AHA86" s="140"/>
      <c r="AHB86" s="140"/>
      <c r="AHC86" s="140"/>
      <c r="AHD86" s="140"/>
      <c r="AHE86" s="140"/>
      <c r="AHF86" s="140"/>
      <c r="AHG86" s="140"/>
      <c r="AHH86" s="140"/>
      <c r="AHI86" s="140"/>
      <c r="AHJ86" s="140"/>
      <c r="AHK86" s="140"/>
      <c r="AHL86" s="140"/>
      <c r="AHM86" s="140"/>
      <c r="AHN86" s="140"/>
      <c r="AHO86" s="140"/>
      <c r="AHP86" s="140"/>
      <c r="AHQ86" s="140"/>
      <c r="AHR86" s="140"/>
      <c r="AHS86" s="140"/>
      <c r="AHT86" s="140"/>
      <c r="AHU86" s="140"/>
      <c r="AHV86" s="140"/>
      <c r="AHW86" s="140"/>
      <c r="AHX86" s="140"/>
      <c r="AHY86" s="140"/>
      <c r="AHZ86" s="140"/>
      <c r="AIA86" s="140"/>
      <c r="AIB86" s="140"/>
      <c r="AIC86" s="140"/>
      <c r="AID86" s="140"/>
      <c r="AIE86" s="140"/>
      <c r="AIF86" s="140"/>
      <c r="AIG86" s="140"/>
      <c r="AIH86" s="140"/>
      <c r="AII86" s="140"/>
      <c r="AIJ86" s="140"/>
      <c r="AIK86" s="140"/>
      <c r="AIL86" s="140"/>
      <c r="AIM86" s="140"/>
      <c r="AIN86" s="140"/>
      <c r="AIO86" s="140"/>
      <c r="AIP86" s="140"/>
      <c r="AIQ86" s="140"/>
      <c r="AIR86" s="140"/>
      <c r="AIS86" s="140"/>
      <c r="AIT86" s="140"/>
      <c r="AIU86" s="140"/>
      <c r="AIV86" s="140"/>
      <c r="AIW86" s="140"/>
      <c r="AIX86" s="140"/>
      <c r="AIY86" s="140"/>
      <c r="AIZ86" s="140"/>
      <c r="AJA86" s="140"/>
      <c r="AJB86" s="140"/>
      <c r="AJC86" s="140"/>
      <c r="AJD86" s="140"/>
      <c r="AJE86" s="140"/>
      <c r="AJF86" s="140"/>
      <c r="AJG86" s="140"/>
      <c r="AJH86" s="140"/>
      <c r="AJI86" s="140"/>
      <c r="AJJ86" s="140"/>
      <c r="AJK86" s="140"/>
      <c r="AJL86" s="140"/>
      <c r="AJM86" s="140"/>
      <c r="AJN86" s="140"/>
      <c r="AJO86" s="140"/>
      <c r="AJP86" s="140"/>
      <c r="AJQ86" s="140"/>
      <c r="AJR86" s="140"/>
      <c r="AJS86" s="140"/>
      <c r="AJT86" s="140"/>
      <c r="AJU86" s="140"/>
      <c r="AJV86" s="140"/>
      <c r="AJW86" s="140"/>
      <c r="AJX86" s="140"/>
      <c r="AJY86" s="140"/>
      <c r="AJZ86" s="140"/>
      <c r="AKA86" s="140"/>
      <c r="AKB86" s="140"/>
      <c r="AKC86" s="140"/>
      <c r="AKD86" s="140"/>
      <c r="AKE86" s="140"/>
      <c r="AKF86" s="140"/>
      <c r="AKG86" s="140"/>
      <c r="AKH86" s="140"/>
      <c r="AKI86" s="140"/>
      <c r="AKJ86" s="140"/>
      <c r="AKK86" s="140"/>
      <c r="AKL86" s="140"/>
      <c r="AKM86" s="140"/>
      <c r="AKN86" s="140"/>
      <c r="AKO86" s="140"/>
      <c r="AKP86" s="140"/>
      <c r="AKQ86" s="140"/>
      <c r="AKR86" s="140"/>
      <c r="AKS86" s="140"/>
      <c r="AKT86" s="140"/>
      <c r="AKU86" s="140"/>
      <c r="AKV86" s="140"/>
      <c r="AKW86" s="140"/>
      <c r="AKX86" s="140"/>
      <c r="AKY86" s="140"/>
      <c r="AKZ86" s="140"/>
      <c r="ALA86" s="140"/>
      <c r="ALB86" s="140"/>
      <c r="ALC86" s="140"/>
      <c r="ALD86" s="140"/>
      <c r="ALE86" s="140"/>
      <c r="ALF86" s="140"/>
      <c r="ALG86" s="140"/>
      <c r="ALH86" s="140"/>
      <c r="ALI86" s="140"/>
      <c r="ALJ86" s="140"/>
      <c r="ALK86" s="140"/>
      <c r="ALL86" s="140"/>
      <c r="ALM86" s="140"/>
      <c r="ALN86" s="140"/>
      <c r="ALO86" s="140"/>
      <c r="ALP86" s="140"/>
      <c r="ALQ86" s="140"/>
      <c r="ALR86" s="140"/>
      <c r="ALS86" s="140"/>
      <c r="ALT86" s="140"/>
      <c r="ALU86" s="140"/>
      <c r="ALV86" s="140"/>
      <c r="ALW86" s="140"/>
      <c r="ALX86" s="140"/>
      <c r="ALY86" s="140"/>
      <c r="ALZ86" s="140"/>
      <c r="AMA86" s="140"/>
      <c r="AMB86" s="140"/>
      <c r="AMC86" s="140"/>
      <c r="AMD86" s="140"/>
      <c r="AME86" s="140"/>
      <c r="AMF86" s="140"/>
      <c r="AMG86" s="140"/>
      <c r="AMH86" s="140"/>
      <c r="AMI86" s="140"/>
      <c r="AMJ86" s="140"/>
      <c r="AMK86" s="140"/>
      <c r="AML86" s="140"/>
      <c r="AMM86" s="140"/>
      <c r="AMN86" s="140"/>
      <c r="AMO86" s="140"/>
      <c r="AMP86" s="140"/>
      <c r="AMQ86" s="140"/>
      <c r="AMR86" s="140"/>
      <c r="AMS86" s="140"/>
      <c r="AMT86" s="140"/>
      <c r="AMU86" s="140"/>
      <c r="AMV86" s="140"/>
      <c r="AMW86" s="140"/>
      <c r="AMX86" s="140"/>
      <c r="AMY86" s="140"/>
      <c r="AMZ86" s="140"/>
      <c r="ANA86" s="140"/>
      <c r="ANB86" s="140"/>
      <c r="ANC86" s="140"/>
      <c r="AND86" s="140"/>
      <c r="ANE86" s="140"/>
      <c r="ANF86" s="140"/>
      <c r="ANG86" s="140"/>
      <c r="ANH86" s="140"/>
      <c r="ANI86" s="140"/>
      <c r="ANJ86" s="140"/>
      <c r="ANK86" s="140"/>
      <c r="ANL86" s="140"/>
      <c r="ANM86" s="140"/>
      <c r="ANN86" s="140"/>
      <c r="ANO86" s="140"/>
      <c r="ANP86" s="140"/>
      <c r="ANQ86" s="140"/>
      <c r="ANR86" s="140"/>
      <c r="ANS86" s="140"/>
      <c r="ANT86" s="140"/>
      <c r="ANU86" s="140"/>
      <c r="ANV86" s="140"/>
      <c r="ANW86" s="140"/>
      <c r="ANX86" s="140"/>
      <c r="ANY86" s="140"/>
      <c r="ANZ86" s="140"/>
      <c r="AOA86" s="140"/>
      <c r="AOB86" s="140"/>
      <c r="AOC86" s="140"/>
      <c r="AOD86" s="140"/>
      <c r="AOE86" s="140"/>
      <c r="AOF86" s="140"/>
      <c r="AOG86" s="140"/>
      <c r="AOH86" s="140"/>
      <c r="AOI86" s="140"/>
      <c r="AOJ86" s="140"/>
      <c r="AOK86" s="140"/>
      <c r="AOL86" s="140"/>
      <c r="AOM86" s="140"/>
      <c r="AON86" s="140"/>
      <c r="AOO86" s="140"/>
      <c r="AOP86" s="140"/>
      <c r="AOQ86" s="140"/>
      <c r="AOR86" s="140"/>
      <c r="AOS86" s="140"/>
      <c r="AOT86" s="140"/>
      <c r="AOU86" s="140"/>
      <c r="AOV86" s="140"/>
      <c r="AOW86" s="140"/>
      <c r="AOX86" s="140"/>
      <c r="AOY86" s="140"/>
      <c r="AOZ86" s="140"/>
      <c r="APA86" s="140"/>
      <c r="APB86" s="140"/>
      <c r="APC86" s="140"/>
      <c r="APD86" s="140"/>
      <c r="APE86" s="140"/>
      <c r="APF86" s="140"/>
      <c r="APG86" s="140"/>
      <c r="APH86" s="140"/>
      <c r="API86" s="140"/>
      <c r="APJ86" s="140"/>
      <c r="APK86" s="140"/>
      <c r="APL86" s="140"/>
      <c r="APM86" s="140"/>
      <c r="APN86" s="140"/>
      <c r="APO86" s="140"/>
      <c r="APP86" s="140"/>
      <c r="APQ86" s="140"/>
      <c r="APR86" s="140"/>
      <c r="APS86" s="140"/>
      <c r="APT86" s="140"/>
      <c r="APU86" s="140"/>
      <c r="APV86" s="140"/>
      <c r="APW86" s="140"/>
      <c r="APX86" s="140"/>
      <c r="APY86" s="140"/>
      <c r="APZ86" s="140"/>
      <c r="AQA86" s="140"/>
      <c r="AQB86" s="140"/>
      <c r="AQC86" s="140"/>
      <c r="AQD86" s="140"/>
      <c r="AQE86" s="140"/>
      <c r="AQF86" s="140"/>
      <c r="AQG86" s="140"/>
      <c r="AQH86" s="140"/>
      <c r="AQI86" s="140"/>
      <c r="AQJ86" s="140"/>
      <c r="AQK86" s="140"/>
      <c r="AQL86" s="140"/>
      <c r="AQM86" s="140"/>
      <c r="AQN86" s="140"/>
      <c r="AQO86" s="140"/>
      <c r="AQP86" s="140"/>
      <c r="AQQ86" s="140"/>
      <c r="AQR86" s="140"/>
      <c r="AQS86" s="140"/>
      <c r="AQT86" s="140"/>
      <c r="AQU86" s="140"/>
      <c r="AQV86" s="140"/>
      <c r="AQW86" s="140"/>
      <c r="AQX86" s="140"/>
      <c r="AQY86" s="140"/>
      <c r="AQZ86" s="140"/>
      <c r="ARA86" s="140"/>
      <c r="ARB86" s="140"/>
      <c r="ARC86" s="140"/>
      <c r="ARD86" s="140"/>
      <c r="ARE86" s="140"/>
      <c r="ARF86" s="140"/>
      <c r="ARG86" s="140"/>
      <c r="ARH86" s="140"/>
      <c r="ARI86" s="140"/>
      <c r="ARJ86" s="140"/>
      <c r="ARK86" s="140"/>
      <c r="ARL86" s="140"/>
      <c r="ARM86" s="140"/>
      <c r="ARN86" s="140"/>
      <c r="ARO86" s="140"/>
      <c r="ARP86" s="140"/>
      <c r="ARQ86" s="140"/>
      <c r="ARR86" s="140"/>
      <c r="ARS86" s="140"/>
      <c r="ART86" s="140"/>
      <c r="ARU86" s="140"/>
      <c r="ARV86" s="140"/>
      <c r="ARW86" s="140"/>
      <c r="ARX86" s="140"/>
      <c r="ARY86" s="140"/>
      <c r="ARZ86" s="140"/>
      <c r="ASA86" s="140"/>
      <c r="ASB86" s="140"/>
      <c r="ASC86" s="140"/>
      <c r="ASD86" s="140"/>
      <c r="ASE86" s="140"/>
      <c r="ASF86" s="140"/>
      <c r="ASG86" s="140"/>
      <c r="ASH86" s="140"/>
      <c r="ASI86" s="140"/>
      <c r="ASJ86" s="140"/>
      <c r="ASK86" s="140"/>
      <c r="ASL86" s="140"/>
      <c r="ASM86" s="140"/>
      <c r="ASN86" s="140"/>
      <c r="ASO86" s="140"/>
      <c r="ASP86" s="140"/>
      <c r="ASQ86" s="140"/>
      <c r="ASR86" s="140"/>
      <c r="ASS86" s="140"/>
      <c r="AST86" s="140"/>
      <c r="ASU86" s="140"/>
      <c r="ASV86" s="140"/>
      <c r="ASW86" s="140"/>
      <c r="ASX86" s="140"/>
      <c r="ASY86" s="140"/>
      <c r="ASZ86" s="140"/>
      <c r="ATA86" s="140"/>
      <c r="ATB86" s="140"/>
      <c r="ATC86" s="140"/>
      <c r="ATD86" s="140"/>
      <c r="ATE86" s="140"/>
      <c r="ATF86" s="140"/>
      <c r="ATG86" s="140"/>
      <c r="ATH86" s="140"/>
      <c r="ATI86" s="140"/>
      <c r="ATJ86" s="140"/>
      <c r="ATK86" s="140"/>
      <c r="ATL86" s="140"/>
      <c r="ATM86" s="140"/>
      <c r="ATN86" s="140"/>
      <c r="ATO86" s="140"/>
      <c r="ATP86" s="140"/>
      <c r="ATQ86" s="140"/>
      <c r="ATR86" s="140"/>
      <c r="ATS86" s="140"/>
      <c r="ATT86" s="140"/>
      <c r="ATU86" s="140"/>
      <c r="ATV86" s="140"/>
      <c r="ATW86" s="140"/>
      <c r="ATX86" s="140"/>
      <c r="ATY86" s="140"/>
      <c r="ATZ86" s="140"/>
      <c r="AUA86" s="140"/>
      <c r="AUB86" s="140"/>
      <c r="AUC86" s="140"/>
      <c r="AUD86" s="140"/>
      <c r="AUE86" s="140"/>
      <c r="AUF86" s="140"/>
      <c r="AUG86" s="140"/>
      <c r="AUH86" s="140"/>
      <c r="AUI86" s="140"/>
      <c r="AUJ86" s="140"/>
      <c r="AUK86" s="140"/>
      <c r="AUL86" s="140"/>
      <c r="AUM86" s="140"/>
      <c r="AUN86" s="140"/>
      <c r="AUO86" s="140"/>
      <c r="AUP86" s="140"/>
      <c r="AUQ86" s="140"/>
      <c r="AUR86" s="140"/>
      <c r="AUS86" s="140"/>
      <c r="AUT86" s="140"/>
      <c r="AUU86" s="140"/>
      <c r="AUV86" s="140"/>
      <c r="AUW86" s="140"/>
      <c r="AUX86" s="140"/>
      <c r="AUY86" s="140"/>
      <c r="AUZ86" s="140"/>
      <c r="AVA86" s="140"/>
      <c r="AVB86" s="140"/>
      <c r="AVC86" s="140"/>
      <c r="AVD86" s="140"/>
      <c r="AVE86" s="140"/>
      <c r="AVF86" s="140"/>
      <c r="AVG86" s="140"/>
      <c r="AVH86" s="140"/>
      <c r="AVI86" s="140"/>
      <c r="AVJ86" s="140"/>
      <c r="AVK86" s="140"/>
      <c r="AVL86" s="140"/>
      <c r="AVM86" s="140"/>
      <c r="AVN86" s="140"/>
      <c r="AVO86" s="140"/>
      <c r="AVP86" s="140"/>
      <c r="AVQ86" s="140"/>
      <c r="AVR86" s="140"/>
      <c r="AVS86" s="140"/>
      <c r="AVT86" s="140"/>
      <c r="AVU86" s="140"/>
      <c r="AVV86" s="140"/>
      <c r="AVW86" s="140"/>
      <c r="AVX86" s="140"/>
      <c r="AVY86" s="140"/>
      <c r="AVZ86" s="140"/>
      <c r="AWA86" s="140"/>
      <c r="AWB86" s="140"/>
      <c r="AWC86" s="140"/>
      <c r="AWD86" s="140"/>
      <c r="AWE86" s="140"/>
      <c r="AWF86" s="140"/>
      <c r="AWG86" s="140"/>
      <c r="AWH86" s="140"/>
      <c r="AWI86" s="140"/>
      <c r="AWJ86" s="140"/>
      <c r="AWK86" s="140"/>
      <c r="AWL86" s="140"/>
      <c r="AWM86" s="140"/>
      <c r="AWN86" s="140"/>
      <c r="AWO86" s="140"/>
      <c r="AWP86" s="140"/>
      <c r="AWQ86" s="140"/>
      <c r="AWR86" s="140"/>
      <c r="AWS86" s="140"/>
      <c r="AWT86" s="140"/>
      <c r="AWU86" s="140"/>
      <c r="AWV86" s="140"/>
      <c r="AWW86" s="140"/>
      <c r="AWX86" s="140"/>
      <c r="AWY86" s="140"/>
      <c r="AWZ86" s="140"/>
      <c r="AXA86" s="140"/>
      <c r="AXB86" s="140"/>
      <c r="AXC86" s="140"/>
      <c r="AXD86" s="140"/>
      <c r="AXE86" s="140"/>
      <c r="AXF86" s="140"/>
      <c r="AXG86" s="140"/>
      <c r="AXH86" s="140"/>
      <c r="AXI86" s="140"/>
      <c r="AXJ86" s="140"/>
      <c r="AXK86" s="140"/>
      <c r="AXL86" s="140"/>
      <c r="AXM86" s="140"/>
      <c r="AXN86" s="140"/>
      <c r="AXO86" s="140"/>
      <c r="AXP86" s="140"/>
      <c r="AXQ86" s="140"/>
      <c r="AXR86" s="140"/>
      <c r="AXS86" s="140"/>
      <c r="AXT86" s="140"/>
      <c r="AXU86" s="140"/>
      <c r="AXV86" s="140"/>
      <c r="AXW86" s="140"/>
      <c r="AXX86" s="140"/>
      <c r="AXY86" s="140"/>
      <c r="AXZ86" s="140"/>
      <c r="AYA86" s="140"/>
      <c r="AYB86" s="140"/>
      <c r="AYC86" s="140"/>
      <c r="AYD86" s="140"/>
      <c r="AYE86" s="140"/>
      <c r="AYF86" s="140"/>
      <c r="AYG86" s="140"/>
      <c r="AYH86" s="140"/>
      <c r="AYI86" s="140"/>
      <c r="AYJ86" s="140"/>
      <c r="AYK86" s="140"/>
      <c r="AYL86" s="140"/>
      <c r="AYM86" s="140"/>
      <c r="AYN86" s="140"/>
      <c r="AYO86" s="140"/>
      <c r="AYP86" s="140"/>
      <c r="AYQ86" s="140"/>
      <c r="AYR86" s="140"/>
      <c r="AYS86" s="140"/>
      <c r="AYT86" s="140"/>
      <c r="AYU86" s="140"/>
      <c r="AYV86" s="140"/>
      <c r="AYW86" s="140"/>
      <c r="AYX86" s="140"/>
      <c r="AYY86" s="140"/>
      <c r="AYZ86" s="140"/>
      <c r="AZA86" s="140"/>
      <c r="AZB86" s="140"/>
      <c r="AZC86" s="140"/>
      <c r="AZD86" s="140"/>
      <c r="AZE86" s="140"/>
      <c r="AZF86" s="140"/>
      <c r="AZG86" s="140"/>
      <c r="AZH86" s="140"/>
      <c r="AZI86" s="140"/>
      <c r="AZJ86" s="140"/>
      <c r="AZK86" s="140"/>
      <c r="AZL86" s="140"/>
      <c r="AZM86" s="140"/>
      <c r="AZN86" s="140"/>
      <c r="AZO86" s="140"/>
      <c r="AZP86" s="140"/>
      <c r="AZQ86" s="140"/>
      <c r="AZR86" s="140"/>
      <c r="AZS86" s="140"/>
      <c r="AZT86" s="140"/>
      <c r="AZU86" s="140"/>
      <c r="AZV86" s="140"/>
      <c r="AZW86" s="140"/>
      <c r="AZX86" s="140"/>
      <c r="AZY86" s="140"/>
      <c r="AZZ86" s="140"/>
      <c r="BAA86" s="140"/>
      <c r="BAB86" s="140"/>
      <c r="BAC86" s="140"/>
      <c r="BAD86" s="140"/>
      <c r="BAE86" s="140"/>
      <c r="BAF86" s="140"/>
      <c r="BAG86" s="140"/>
      <c r="BAH86" s="140"/>
      <c r="BAI86" s="140"/>
      <c r="BAJ86" s="140"/>
      <c r="BAK86" s="140"/>
      <c r="BAL86" s="140"/>
      <c r="BAM86" s="140"/>
      <c r="BAN86" s="140"/>
      <c r="BAO86" s="140"/>
      <c r="BAP86" s="140"/>
      <c r="BAQ86" s="140"/>
      <c r="BAR86" s="140"/>
      <c r="BAS86" s="140"/>
      <c r="BAT86" s="140"/>
      <c r="BAU86" s="140"/>
      <c r="BAV86" s="140"/>
      <c r="BAW86" s="140"/>
      <c r="BAX86" s="140"/>
      <c r="BAY86" s="140"/>
      <c r="BAZ86" s="140"/>
      <c r="BBA86" s="140"/>
      <c r="BBB86" s="140"/>
      <c r="BBC86" s="140"/>
      <c r="BBD86" s="140"/>
      <c r="BBE86" s="140"/>
      <c r="BBF86" s="140"/>
      <c r="BBG86" s="140"/>
      <c r="BBH86" s="140"/>
      <c r="BBI86" s="140"/>
      <c r="BBJ86" s="140"/>
      <c r="BBK86" s="140"/>
      <c r="BBL86" s="140"/>
      <c r="BBM86" s="140"/>
      <c r="BBN86" s="140"/>
      <c r="BBO86" s="140"/>
      <c r="BBP86" s="140"/>
      <c r="BBQ86" s="140"/>
      <c r="BBR86" s="140"/>
      <c r="BBS86" s="140"/>
      <c r="BBT86" s="140"/>
      <c r="BBU86" s="140"/>
      <c r="BBV86" s="140"/>
      <c r="BBW86" s="140"/>
      <c r="BBX86" s="140"/>
      <c r="BBY86" s="140"/>
      <c r="BBZ86" s="140"/>
      <c r="BCA86" s="140"/>
      <c r="BCB86" s="140"/>
      <c r="BCC86" s="140"/>
      <c r="BCD86" s="140"/>
      <c r="BCE86" s="140"/>
      <c r="BCF86" s="140"/>
      <c r="BCG86" s="140"/>
      <c r="BCH86" s="140"/>
      <c r="BCI86" s="140"/>
      <c r="BCJ86" s="140"/>
      <c r="BCK86" s="140"/>
      <c r="BCL86" s="140"/>
      <c r="BCM86" s="140"/>
      <c r="BCN86" s="140"/>
      <c r="BCO86" s="140"/>
      <c r="BCP86" s="140"/>
      <c r="BCQ86" s="140"/>
      <c r="BCR86" s="140"/>
      <c r="BCS86" s="140"/>
      <c r="BCT86" s="140"/>
      <c r="BCU86" s="140"/>
      <c r="BCV86" s="140"/>
      <c r="BCW86" s="140"/>
      <c r="BCX86" s="140"/>
      <c r="BCY86" s="140"/>
      <c r="BCZ86" s="140"/>
      <c r="BDA86" s="140"/>
      <c r="BDB86" s="140"/>
      <c r="BDC86" s="140"/>
      <c r="BDD86" s="140"/>
      <c r="BDE86" s="140"/>
      <c r="BDF86" s="140"/>
      <c r="BDG86" s="140"/>
      <c r="BDH86" s="140"/>
      <c r="BDI86" s="140"/>
      <c r="BDJ86" s="140"/>
      <c r="BDK86" s="140"/>
      <c r="BDL86" s="140"/>
      <c r="BDM86" s="140"/>
      <c r="BDN86" s="140"/>
      <c r="BDO86" s="140"/>
      <c r="BDP86" s="140"/>
      <c r="BDQ86" s="140"/>
      <c r="BDR86" s="140"/>
      <c r="BDS86" s="140"/>
      <c r="BDT86" s="140"/>
      <c r="BDU86" s="140"/>
      <c r="BDV86" s="140"/>
      <c r="BDW86" s="140"/>
      <c r="BDX86" s="140"/>
      <c r="BDY86" s="140"/>
      <c r="BDZ86" s="140"/>
      <c r="BEA86" s="140"/>
      <c r="BEB86" s="140"/>
      <c r="BEC86" s="140"/>
      <c r="BED86" s="140"/>
      <c r="BEE86" s="140"/>
      <c r="BEF86" s="140"/>
      <c r="BEG86" s="140"/>
      <c r="BEH86" s="140"/>
      <c r="BEI86" s="140"/>
      <c r="BEJ86" s="140"/>
      <c r="BEK86" s="140"/>
      <c r="BEL86" s="140"/>
      <c r="BEM86" s="140"/>
      <c r="BEN86" s="140"/>
      <c r="BEO86" s="140"/>
      <c r="BEP86" s="140"/>
      <c r="BEQ86" s="140"/>
      <c r="BER86" s="140"/>
      <c r="BES86" s="140"/>
      <c r="BET86" s="140"/>
      <c r="BEU86" s="140"/>
      <c r="BEV86" s="140"/>
      <c r="BEW86" s="140"/>
      <c r="BEX86" s="140"/>
      <c r="BEY86" s="140"/>
      <c r="BEZ86" s="140"/>
      <c r="BFA86" s="140"/>
      <c r="BFB86" s="140"/>
      <c r="BFC86" s="140"/>
      <c r="BFD86" s="140"/>
      <c r="BFE86" s="140"/>
      <c r="BFF86" s="140"/>
      <c r="BFG86" s="140"/>
      <c r="BFH86" s="140"/>
      <c r="BFI86" s="140"/>
      <c r="BFJ86" s="140"/>
      <c r="BFK86" s="140"/>
      <c r="BFL86" s="140"/>
      <c r="BFM86" s="140"/>
      <c r="BFN86" s="140"/>
      <c r="BFO86" s="140"/>
      <c r="BFP86" s="140"/>
      <c r="BFQ86" s="140"/>
      <c r="BFR86" s="140"/>
      <c r="BFS86" s="140"/>
      <c r="BFT86" s="140"/>
      <c r="BFU86" s="140"/>
      <c r="BFV86" s="140"/>
      <c r="BFW86" s="140"/>
      <c r="BFX86" s="140"/>
      <c r="BFY86" s="140"/>
      <c r="BFZ86" s="140"/>
      <c r="BGA86" s="140"/>
      <c r="BGB86" s="140"/>
      <c r="BGC86" s="140"/>
      <c r="BGD86" s="140"/>
      <c r="BGE86" s="140"/>
      <c r="BGF86" s="140"/>
      <c r="BGG86" s="140"/>
      <c r="BGH86" s="140"/>
      <c r="BGI86" s="140"/>
      <c r="BGJ86" s="140"/>
      <c r="BGK86" s="140"/>
      <c r="BGL86" s="140"/>
      <c r="BGM86" s="140"/>
      <c r="BGN86" s="140"/>
      <c r="BGO86" s="140"/>
      <c r="BGP86" s="140"/>
      <c r="BGQ86" s="140"/>
      <c r="BGR86" s="140"/>
      <c r="BGS86" s="140"/>
      <c r="BGT86" s="140"/>
      <c r="BGU86" s="140"/>
      <c r="BGV86" s="140"/>
      <c r="BGW86" s="140"/>
      <c r="BGX86" s="140"/>
      <c r="BGY86" s="140"/>
      <c r="BGZ86" s="140"/>
      <c r="BHA86" s="140"/>
      <c r="BHB86" s="140"/>
      <c r="BHC86" s="140"/>
      <c r="BHD86" s="140"/>
      <c r="BHE86" s="140"/>
      <c r="BHF86" s="140"/>
      <c r="BHG86" s="140"/>
      <c r="BHH86" s="140"/>
      <c r="BHI86" s="140"/>
      <c r="BHJ86" s="140"/>
      <c r="BHK86" s="140"/>
      <c r="BHL86" s="140"/>
      <c r="BHM86" s="140"/>
      <c r="BHN86" s="140"/>
      <c r="BHO86" s="140"/>
      <c r="BHP86" s="140"/>
      <c r="BHQ86" s="140"/>
      <c r="BHR86" s="140"/>
      <c r="BHS86" s="140"/>
      <c r="BHT86" s="140"/>
      <c r="BHU86" s="140"/>
      <c r="BHV86" s="140"/>
      <c r="BHW86" s="140"/>
      <c r="BHX86" s="140"/>
      <c r="BHY86" s="140"/>
      <c r="BHZ86" s="140"/>
      <c r="BIA86" s="140"/>
      <c r="BIB86" s="140"/>
      <c r="BIC86" s="140"/>
      <c r="BID86" s="140"/>
      <c r="BIE86" s="140"/>
      <c r="BIF86" s="140"/>
      <c r="BIG86" s="140"/>
      <c r="BIH86" s="140"/>
      <c r="BII86" s="140"/>
      <c r="BIJ86" s="140"/>
      <c r="BIK86" s="140"/>
      <c r="BIL86" s="140"/>
      <c r="BIM86" s="140"/>
      <c r="BIN86" s="140"/>
      <c r="BIO86" s="140"/>
      <c r="BIP86" s="140"/>
      <c r="BIQ86" s="140"/>
      <c r="BIR86" s="140"/>
      <c r="BIS86" s="140"/>
      <c r="BIT86" s="140"/>
      <c r="BIU86" s="140"/>
      <c r="BIV86" s="140"/>
      <c r="BIW86" s="140"/>
      <c r="BIX86" s="140"/>
      <c r="BIY86" s="140"/>
      <c r="BIZ86" s="140"/>
      <c r="BJA86" s="140"/>
      <c r="BJB86" s="140"/>
      <c r="BJC86" s="140"/>
      <c r="BJD86" s="140"/>
      <c r="BJE86" s="140"/>
      <c r="BJF86" s="140"/>
      <c r="BJG86" s="140"/>
      <c r="BJH86" s="140"/>
      <c r="BJI86" s="140"/>
      <c r="BJJ86" s="140"/>
      <c r="BJK86" s="140"/>
      <c r="BJL86" s="140"/>
      <c r="BJM86" s="140"/>
      <c r="BJN86" s="140"/>
      <c r="BJO86" s="140"/>
      <c r="BJP86" s="140"/>
      <c r="BJQ86" s="140"/>
      <c r="BJR86" s="140"/>
      <c r="BJS86" s="140"/>
      <c r="BJT86" s="140"/>
      <c r="BJU86" s="140"/>
      <c r="BJV86" s="140"/>
      <c r="BJW86" s="140"/>
      <c r="BJX86" s="140"/>
      <c r="BJY86" s="140"/>
      <c r="BJZ86" s="140"/>
      <c r="BKA86" s="140"/>
      <c r="BKB86" s="140"/>
      <c r="BKC86" s="140"/>
      <c r="BKD86" s="140"/>
      <c r="BKE86" s="140"/>
      <c r="BKF86" s="140"/>
      <c r="BKG86" s="140"/>
      <c r="BKH86" s="140"/>
      <c r="BKI86" s="140"/>
      <c r="BKJ86" s="140"/>
      <c r="BKK86" s="140"/>
      <c r="BKL86" s="140"/>
      <c r="BKM86" s="140"/>
      <c r="BKN86" s="140"/>
      <c r="BKO86" s="140"/>
      <c r="BKP86" s="140"/>
      <c r="BKQ86" s="140"/>
      <c r="BKR86" s="140"/>
      <c r="BKS86" s="140"/>
      <c r="BKT86" s="140"/>
      <c r="BKU86" s="140"/>
      <c r="BKV86" s="140"/>
      <c r="BKW86" s="140"/>
      <c r="BKX86" s="140"/>
      <c r="BKY86" s="140"/>
      <c r="BKZ86" s="140"/>
      <c r="BLA86" s="140"/>
      <c r="BLB86" s="140"/>
      <c r="BLC86" s="140"/>
      <c r="BLD86" s="140"/>
      <c r="BLE86" s="140"/>
      <c r="BLF86" s="140"/>
      <c r="BLG86" s="140"/>
      <c r="BLH86" s="140"/>
      <c r="BLI86" s="140"/>
      <c r="BLJ86" s="140"/>
      <c r="BLK86" s="140"/>
      <c r="BLL86" s="140"/>
      <c r="BLM86" s="140"/>
      <c r="BLN86" s="140"/>
      <c r="BLO86" s="140"/>
      <c r="BLP86" s="140"/>
      <c r="BLQ86" s="140"/>
      <c r="BLR86" s="140"/>
      <c r="BLS86" s="140"/>
      <c r="BLT86" s="140"/>
      <c r="BLU86" s="140"/>
      <c r="BLV86" s="140"/>
      <c r="BLW86" s="140"/>
      <c r="BLX86" s="140"/>
      <c r="BLY86" s="140"/>
      <c r="BLZ86" s="140"/>
      <c r="BMA86" s="140"/>
      <c r="BMB86" s="140"/>
      <c r="BMC86" s="140"/>
      <c r="BMD86" s="140"/>
      <c r="BME86" s="140"/>
      <c r="BMF86" s="140"/>
      <c r="BMG86" s="140"/>
      <c r="BMH86" s="140"/>
      <c r="BMI86" s="140"/>
      <c r="BMJ86" s="140"/>
      <c r="BMK86" s="140"/>
      <c r="BML86" s="140"/>
      <c r="BMM86" s="140"/>
      <c r="BMN86" s="140"/>
      <c r="BMO86" s="140"/>
      <c r="BMP86" s="140"/>
      <c r="BMQ86" s="140"/>
      <c r="BMR86" s="140"/>
      <c r="BMS86" s="140"/>
      <c r="BMT86" s="140"/>
      <c r="BMU86" s="140"/>
      <c r="BMV86" s="140"/>
      <c r="BMW86" s="140"/>
      <c r="BMX86" s="140"/>
      <c r="BMY86" s="140"/>
      <c r="BMZ86" s="140"/>
      <c r="BNA86" s="140"/>
      <c r="BNB86" s="140"/>
      <c r="BNC86" s="140"/>
      <c r="BND86" s="140"/>
      <c r="BNE86" s="140"/>
      <c r="BNF86" s="140"/>
      <c r="BNG86" s="140"/>
      <c r="BNH86" s="140"/>
      <c r="BNI86" s="140"/>
      <c r="BNJ86" s="140"/>
      <c r="BNK86" s="140"/>
      <c r="BNL86" s="140"/>
      <c r="BNM86" s="140"/>
      <c r="BNN86" s="140"/>
      <c r="BNO86" s="140"/>
      <c r="BNP86" s="140"/>
      <c r="BNQ86" s="140"/>
      <c r="BNR86" s="140"/>
      <c r="BNS86" s="140"/>
      <c r="BNT86" s="140"/>
      <c r="BNU86" s="140"/>
      <c r="BNV86" s="140"/>
      <c r="BNW86" s="140"/>
      <c r="BNX86" s="140"/>
      <c r="BNY86" s="140"/>
      <c r="BNZ86" s="140"/>
      <c r="BOA86" s="140"/>
      <c r="BOB86" s="140"/>
      <c r="BOC86" s="140"/>
      <c r="BOD86" s="140"/>
      <c r="BOE86" s="140"/>
      <c r="BOF86" s="140"/>
      <c r="BOG86" s="140"/>
      <c r="BOH86" s="140"/>
      <c r="BOI86" s="140"/>
      <c r="BOJ86" s="140"/>
      <c r="BOK86" s="140"/>
      <c r="BOL86" s="140"/>
      <c r="BOM86" s="140"/>
      <c r="BON86" s="140"/>
      <c r="BOO86" s="140"/>
      <c r="BOP86" s="140"/>
      <c r="BOQ86" s="140"/>
      <c r="BOR86" s="140"/>
      <c r="BOS86" s="140"/>
      <c r="BOT86" s="140"/>
      <c r="BOU86" s="140"/>
      <c r="BOV86" s="140"/>
      <c r="BOW86" s="140"/>
      <c r="BOX86" s="140"/>
      <c r="BOY86" s="140"/>
      <c r="BOZ86" s="140"/>
      <c r="BPA86" s="140"/>
      <c r="BPB86" s="140"/>
      <c r="BPC86" s="140"/>
      <c r="BPD86" s="140"/>
      <c r="BPE86" s="140"/>
      <c r="BPF86" s="140"/>
      <c r="BPG86" s="140"/>
      <c r="BPH86" s="140"/>
      <c r="BPI86" s="140"/>
      <c r="BPJ86" s="140"/>
      <c r="BPK86" s="140"/>
      <c r="BPL86" s="140"/>
      <c r="BPM86" s="140"/>
      <c r="BPN86" s="140"/>
      <c r="BPO86" s="140"/>
      <c r="BPP86" s="140"/>
      <c r="BPQ86" s="140"/>
      <c r="BPR86" s="140"/>
      <c r="BPS86" s="140"/>
      <c r="BPT86" s="140"/>
      <c r="BPU86" s="140"/>
      <c r="BPV86" s="140"/>
      <c r="BPW86" s="140"/>
      <c r="BPX86" s="140"/>
      <c r="BPY86" s="140"/>
      <c r="BPZ86" s="140"/>
      <c r="BQA86" s="140"/>
      <c r="BQB86" s="140"/>
      <c r="BQC86" s="140"/>
      <c r="BQD86" s="140"/>
      <c r="BQE86" s="140"/>
      <c r="BQF86" s="140"/>
      <c r="BQG86" s="140"/>
      <c r="BQH86" s="140"/>
      <c r="BQI86" s="140"/>
      <c r="BQJ86" s="140"/>
      <c r="BQK86" s="140"/>
      <c r="BQL86" s="140"/>
      <c r="BQM86" s="140"/>
      <c r="BQN86" s="140"/>
      <c r="BQO86" s="140"/>
      <c r="BQP86" s="140"/>
      <c r="BQQ86" s="140"/>
      <c r="BQR86" s="140"/>
      <c r="BQS86" s="140"/>
      <c r="BQT86" s="140"/>
      <c r="BQU86" s="140"/>
      <c r="BQV86" s="140"/>
      <c r="BQW86" s="140"/>
      <c r="BQX86" s="140"/>
      <c r="BQY86" s="140"/>
      <c r="BQZ86" s="140"/>
      <c r="BRA86" s="140"/>
      <c r="BRB86" s="140"/>
      <c r="BRC86" s="140"/>
      <c r="BRD86" s="140"/>
      <c r="BRE86" s="140"/>
      <c r="BRF86" s="140"/>
      <c r="BRG86" s="140"/>
      <c r="BRH86" s="140"/>
      <c r="BRI86" s="140"/>
      <c r="BRJ86" s="140"/>
      <c r="BRK86" s="140"/>
      <c r="BRL86" s="140"/>
      <c r="BRM86" s="140"/>
      <c r="BRN86" s="140"/>
      <c r="BRO86" s="140"/>
      <c r="BRP86" s="140"/>
      <c r="BRQ86" s="140"/>
      <c r="BRR86" s="140"/>
      <c r="BRS86" s="140"/>
      <c r="BRT86" s="140"/>
      <c r="BRU86" s="140"/>
      <c r="BRV86" s="140"/>
      <c r="BRW86" s="140"/>
      <c r="BRX86" s="140"/>
      <c r="BRY86" s="140"/>
      <c r="BRZ86" s="140"/>
      <c r="BSA86" s="140"/>
      <c r="BSB86" s="140"/>
      <c r="BSC86" s="140"/>
      <c r="BSD86" s="140"/>
      <c r="BSE86" s="140"/>
      <c r="BSF86" s="140"/>
      <c r="BSG86" s="140"/>
      <c r="BSH86" s="140"/>
      <c r="BSI86" s="140"/>
      <c r="BSJ86" s="140"/>
      <c r="BSK86" s="140"/>
      <c r="BSL86" s="140"/>
      <c r="BSM86" s="140"/>
      <c r="BSN86" s="140"/>
      <c r="BSO86" s="140"/>
      <c r="BSP86" s="140"/>
      <c r="BSQ86" s="140"/>
      <c r="BSR86" s="140"/>
      <c r="BSS86" s="140"/>
      <c r="BST86" s="140"/>
      <c r="BSU86" s="140"/>
      <c r="BSV86" s="140"/>
      <c r="BSW86" s="140"/>
      <c r="BSX86" s="140"/>
      <c r="BSY86" s="140"/>
      <c r="BSZ86" s="140"/>
      <c r="BTA86" s="140"/>
      <c r="BTB86" s="140"/>
      <c r="BTC86" s="140"/>
      <c r="BTD86" s="140"/>
      <c r="BTE86" s="140"/>
      <c r="BTF86" s="140"/>
      <c r="BTG86" s="140"/>
      <c r="BTH86" s="140"/>
      <c r="BTI86" s="140"/>
      <c r="BTJ86" s="140"/>
      <c r="BTK86" s="140"/>
      <c r="BTL86" s="140"/>
      <c r="BTM86" s="140"/>
      <c r="BTN86" s="140"/>
      <c r="BTO86" s="140"/>
      <c r="BTP86" s="140"/>
      <c r="BTQ86" s="140"/>
      <c r="BTR86" s="140"/>
      <c r="BTS86" s="140"/>
      <c r="BTT86" s="140"/>
      <c r="BTU86" s="140"/>
      <c r="BTV86" s="140"/>
      <c r="BTW86" s="140"/>
      <c r="BTX86" s="140"/>
      <c r="BTY86" s="140"/>
      <c r="BTZ86" s="140"/>
      <c r="BUA86" s="140"/>
      <c r="BUB86" s="140"/>
      <c r="BUC86" s="140"/>
      <c r="BUD86" s="140"/>
      <c r="BUE86" s="140"/>
      <c r="BUF86" s="140"/>
      <c r="BUG86" s="140"/>
      <c r="BUH86" s="140"/>
      <c r="BUI86" s="140"/>
      <c r="BUJ86" s="140"/>
      <c r="BUK86" s="140"/>
      <c r="BUL86" s="140"/>
      <c r="BUM86" s="140"/>
      <c r="BUN86" s="140"/>
      <c r="BUO86" s="140"/>
      <c r="BUP86" s="140"/>
      <c r="BUQ86" s="140"/>
      <c r="BUR86" s="140"/>
      <c r="BUS86" s="140"/>
      <c r="BUT86" s="140"/>
      <c r="BUU86" s="140"/>
      <c r="BUV86" s="140"/>
      <c r="BUW86" s="140"/>
      <c r="BUX86" s="140"/>
      <c r="BUY86" s="140"/>
      <c r="BUZ86" s="140"/>
      <c r="BVA86" s="140"/>
      <c r="BVB86" s="140"/>
      <c r="BVC86" s="140"/>
      <c r="BVD86" s="140"/>
      <c r="BVE86" s="140"/>
      <c r="BVF86" s="140"/>
      <c r="BVG86" s="140"/>
      <c r="BVH86" s="140"/>
      <c r="BVI86" s="140"/>
      <c r="BVJ86" s="140"/>
      <c r="BVK86" s="140"/>
      <c r="BVL86" s="140"/>
      <c r="BVM86" s="140"/>
      <c r="BVN86" s="140"/>
      <c r="BVO86" s="140"/>
      <c r="BVP86" s="140"/>
      <c r="BVQ86" s="140"/>
      <c r="BVR86" s="140"/>
      <c r="BVS86" s="140"/>
      <c r="BVT86" s="140"/>
      <c r="BVU86" s="140"/>
      <c r="BVV86" s="140"/>
      <c r="BVW86" s="140"/>
      <c r="BVX86" s="140"/>
      <c r="BVY86" s="140"/>
      <c r="BVZ86" s="140"/>
      <c r="BWA86" s="140"/>
      <c r="BWB86" s="140"/>
      <c r="BWC86" s="140"/>
      <c r="BWD86" s="140"/>
      <c r="BWE86" s="140"/>
      <c r="BWF86" s="140"/>
      <c r="BWG86" s="140"/>
      <c r="BWH86" s="140"/>
      <c r="BWI86" s="140"/>
      <c r="BWJ86" s="140"/>
      <c r="BWK86" s="140"/>
      <c r="BWL86" s="140"/>
      <c r="BWM86" s="140"/>
      <c r="BWN86" s="140"/>
      <c r="BWO86" s="140"/>
      <c r="BWP86" s="140"/>
      <c r="BWQ86" s="140"/>
      <c r="BWR86" s="140"/>
      <c r="BWS86" s="140"/>
      <c r="BWT86" s="140"/>
      <c r="BWU86" s="140"/>
      <c r="BWV86" s="140"/>
      <c r="BWW86" s="140"/>
      <c r="BWX86" s="140"/>
      <c r="BWY86" s="140"/>
      <c r="BWZ86" s="140"/>
      <c r="BXA86" s="140"/>
      <c r="BXB86" s="140"/>
      <c r="BXC86" s="140"/>
      <c r="BXD86" s="140"/>
      <c r="BXE86" s="140"/>
      <c r="BXF86" s="140"/>
      <c r="BXG86" s="140"/>
      <c r="BXH86" s="140"/>
      <c r="BXI86" s="140"/>
      <c r="BXJ86" s="140"/>
      <c r="BXK86" s="140"/>
      <c r="BXL86" s="140"/>
      <c r="BXM86" s="140"/>
      <c r="BXN86" s="140"/>
      <c r="BXO86" s="140"/>
      <c r="BXP86" s="140"/>
      <c r="BXQ86" s="140"/>
      <c r="BXR86" s="140"/>
      <c r="BXS86" s="140"/>
      <c r="BXT86" s="140"/>
      <c r="BXU86" s="140"/>
      <c r="BXV86" s="140"/>
      <c r="BXW86" s="140"/>
      <c r="BXX86" s="140"/>
      <c r="BXY86" s="140"/>
      <c r="BXZ86" s="140"/>
      <c r="BYA86" s="140"/>
      <c r="BYB86" s="140"/>
      <c r="BYC86" s="140"/>
      <c r="BYD86" s="140"/>
      <c r="BYE86" s="140"/>
      <c r="BYF86" s="140"/>
      <c r="BYG86" s="140"/>
      <c r="BYH86" s="140"/>
      <c r="BYI86" s="140"/>
      <c r="BYJ86" s="140"/>
      <c r="BYK86" s="140"/>
      <c r="BYL86" s="140"/>
      <c r="BYM86" s="140"/>
      <c r="BYN86" s="140"/>
      <c r="BYO86" s="140"/>
      <c r="BYP86" s="140"/>
      <c r="BYQ86" s="140"/>
      <c r="BYR86" s="140"/>
      <c r="BYS86" s="140"/>
      <c r="BYT86" s="140"/>
      <c r="BYU86" s="140"/>
      <c r="BYV86" s="140"/>
      <c r="BYW86" s="140"/>
      <c r="BYX86" s="140"/>
      <c r="BYY86" s="140"/>
      <c r="BYZ86" s="140"/>
      <c r="BZA86" s="140"/>
      <c r="BZB86" s="140"/>
      <c r="BZC86" s="140"/>
      <c r="BZD86" s="140"/>
      <c r="BZE86" s="140"/>
      <c r="BZF86" s="140"/>
      <c r="BZG86" s="140"/>
      <c r="BZH86" s="140"/>
      <c r="BZI86" s="140"/>
      <c r="BZJ86" s="140"/>
      <c r="BZK86" s="140"/>
      <c r="BZL86" s="140"/>
      <c r="BZM86" s="140"/>
      <c r="BZN86" s="140"/>
      <c r="BZO86" s="140"/>
      <c r="BZP86" s="140"/>
      <c r="BZQ86" s="140"/>
      <c r="BZR86" s="140"/>
      <c r="BZS86" s="140"/>
      <c r="BZT86" s="140"/>
      <c r="BZU86" s="140"/>
      <c r="BZV86" s="140"/>
      <c r="BZW86" s="140"/>
      <c r="BZX86" s="140"/>
      <c r="BZY86" s="140"/>
      <c r="BZZ86" s="140"/>
      <c r="CAA86" s="140"/>
      <c r="CAB86" s="140"/>
      <c r="CAC86" s="140"/>
      <c r="CAD86" s="140"/>
      <c r="CAE86" s="140"/>
      <c r="CAF86" s="140"/>
      <c r="CAG86" s="140"/>
      <c r="CAH86" s="140"/>
      <c r="CAI86" s="140"/>
      <c r="CAJ86" s="140"/>
      <c r="CAK86" s="140"/>
      <c r="CAL86" s="140"/>
      <c r="CAM86" s="140"/>
      <c r="CAN86" s="140"/>
      <c r="CAO86" s="140"/>
      <c r="CAP86" s="140"/>
      <c r="CAQ86" s="140"/>
      <c r="CAR86" s="140"/>
      <c r="CAS86" s="140"/>
      <c r="CAT86" s="140"/>
      <c r="CAU86" s="140"/>
      <c r="CAV86" s="140"/>
      <c r="CAW86" s="140"/>
      <c r="CAX86" s="140"/>
      <c r="CAY86" s="140"/>
      <c r="CAZ86" s="140"/>
      <c r="CBA86" s="140"/>
      <c r="CBB86" s="140"/>
      <c r="CBC86" s="140"/>
      <c r="CBD86" s="140"/>
      <c r="CBE86" s="140"/>
      <c r="CBF86" s="140"/>
      <c r="CBG86" s="140"/>
      <c r="CBH86" s="140"/>
      <c r="CBI86" s="140"/>
      <c r="CBJ86" s="140"/>
      <c r="CBK86" s="140"/>
      <c r="CBL86" s="140"/>
      <c r="CBM86" s="140"/>
      <c r="CBN86" s="140"/>
      <c r="CBO86" s="140"/>
      <c r="CBP86" s="140"/>
      <c r="CBQ86" s="140"/>
      <c r="CBR86" s="140"/>
      <c r="CBS86" s="140"/>
      <c r="CBT86" s="140"/>
      <c r="CBU86" s="140"/>
      <c r="CBV86" s="140"/>
      <c r="CBW86" s="140"/>
      <c r="CBX86" s="140"/>
      <c r="CBY86" s="140"/>
      <c r="CBZ86" s="140"/>
      <c r="CCA86" s="140"/>
      <c r="CCB86" s="140"/>
      <c r="CCC86" s="140"/>
      <c r="CCD86" s="140"/>
      <c r="CCE86" s="140"/>
      <c r="CCF86" s="140"/>
      <c r="CCG86" s="140"/>
      <c r="CCH86" s="140"/>
      <c r="CCI86" s="140"/>
      <c r="CCJ86" s="140"/>
      <c r="CCK86" s="140"/>
      <c r="CCL86" s="140"/>
      <c r="CCM86" s="140"/>
      <c r="CCN86" s="140"/>
      <c r="CCO86" s="140"/>
      <c r="CCP86" s="140"/>
      <c r="CCQ86" s="140"/>
      <c r="CCR86" s="140"/>
      <c r="CCS86" s="140"/>
      <c r="CCT86" s="140"/>
      <c r="CCU86" s="140"/>
      <c r="CCV86" s="140"/>
      <c r="CCW86" s="140"/>
      <c r="CCX86" s="140"/>
      <c r="CCY86" s="140"/>
      <c r="CCZ86" s="140"/>
      <c r="CDA86" s="140"/>
      <c r="CDB86" s="140"/>
      <c r="CDC86" s="140"/>
      <c r="CDD86" s="140"/>
      <c r="CDE86" s="140"/>
      <c r="CDF86" s="140"/>
      <c r="CDG86" s="140"/>
      <c r="CDH86" s="140"/>
      <c r="CDI86" s="140"/>
      <c r="CDJ86" s="140"/>
      <c r="CDK86" s="140"/>
      <c r="CDL86" s="140"/>
      <c r="CDM86" s="140"/>
      <c r="CDN86" s="140"/>
      <c r="CDO86" s="140"/>
      <c r="CDP86" s="140"/>
      <c r="CDQ86" s="140"/>
      <c r="CDR86" s="140"/>
      <c r="CDS86" s="140"/>
      <c r="CDT86" s="140"/>
      <c r="CDU86" s="140"/>
      <c r="CDV86" s="140"/>
      <c r="CDW86" s="140"/>
      <c r="CDX86" s="140"/>
      <c r="CDY86" s="140"/>
      <c r="CDZ86" s="140"/>
      <c r="CEA86" s="140"/>
      <c r="CEB86" s="140"/>
      <c r="CEC86" s="140"/>
      <c r="CED86" s="140"/>
      <c r="CEE86" s="140"/>
      <c r="CEF86" s="140"/>
      <c r="CEG86" s="140"/>
      <c r="CEH86" s="140"/>
      <c r="CEI86" s="140"/>
      <c r="CEJ86" s="140"/>
      <c r="CEK86" s="140"/>
      <c r="CEL86" s="140"/>
      <c r="CEM86" s="140"/>
      <c r="CEN86" s="140"/>
      <c r="CEO86" s="140"/>
      <c r="CEP86" s="140"/>
      <c r="CEQ86" s="140"/>
      <c r="CER86" s="140"/>
      <c r="CES86" s="140"/>
      <c r="CET86" s="140"/>
      <c r="CEU86" s="140"/>
      <c r="CEV86" s="140"/>
      <c r="CEW86" s="140"/>
      <c r="CEX86" s="140"/>
      <c r="CEY86" s="140"/>
      <c r="CEZ86" s="140"/>
      <c r="CFA86" s="140"/>
      <c r="CFB86" s="140"/>
      <c r="CFC86" s="140"/>
      <c r="CFD86" s="140"/>
      <c r="CFE86" s="140"/>
      <c r="CFF86" s="140"/>
      <c r="CFG86" s="140"/>
      <c r="CFH86" s="140"/>
      <c r="CFI86" s="140"/>
      <c r="CFJ86" s="140"/>
      <c r="CFK86" s="140"/>
      <c r="CFL86" s="140"/>
      <c r="CFM86" s="140"/>
      <c r="CFN86" s="140"/>
      <c r="CFO86" s="140"/>
      <c r="CFP86" s="140"/>
      <c r="CFQ86" s="140"/>
      <c r="CFR86" s="140"/>
      <c r="CFS86" s="140"/>
      <c r="CFT86" s="140"/>
      <c r="CFU86" s="140"/>
      <c r="CFV86" s="140"/>
      <c r="CFW86" s="140"/>
      <c r="CFX86" s="140"/>
      <c r="CFY86" s="140"/>
      <c r="CFZ86" s="140"/>
      <c r="CGA86" s="140"/>
      <c r="CGB86" s="140"/>
      <c r="CGC86" s="140"/>
      <c r="CGD86" s="140"/>
      <c r="CGE86" s="140"/>
      <c r="CGF86" s="140"/>
      <c r="CGG86" s="140"/>
      <c r="CGH86" s="140"/>
      <c r="CGI86" s="140"/>
      <c r="CGJ86" s="140"/>
      <c r="CGK86" s="140"/>
      <c r="CGL86" s="140"/>
      <c r="CGM86" s="140"/>
      <c r="CGN86" s="140"/>
      <c r="CGO86" s="140"/>
      <c r="CGP86" s="140"/>
      <c r="CGQ86" s="140"/>
      <c r="CGR86" s="140"/>
      <c r="CGS86" s="140"/>
      <c r="CGT86" s="140"/>
      <c r="CGU86" s="140"/>
      <c r="CGV86" s="140"/>
      <c r="CGW86" s="140"/>
      <c r="CGX86" s="140"/>
      <c r="CGY86" s="140"/>
      <c r="CGZ86" s="140"/>
      <c r="CHA86" s="140"/>
      <c r="CHB86" s="140"/>
      <c r="CHC86" s="140"/>
      <c r="CHD86" s="140"/>
      <c r="CHE86" s="140"/>
      <c r="CHF86" s="140"/>
      <c r="CHG86" s="140"/>
      <c r="CHH86" s="140"/>
      <c r="CHI86" s="140"/>
      <c r="CHJ86" s="140"/>
      <c r="CHK86" s="140"/>
      <c r="CHL86" s="140"/>
      <c r="CHM86" s="140"/>
      <c r="CHN86" s="140"/>
      <c r="CHO86" s="140"/>
      <c r="CHP86" s="140"/>
      <c r="CHQ86" s="140"/>
      <c r="CHR86" s="140"/>
      <c r="CHS86" s="140"/>
      <c r="CHT86" s="140"/>
      <c r="CHU86" s="140"/>
      <c r="CHV86" s="140"/>
      <c r="CHW86" s="140"/>
      <c r="CHX86" s="140"/>
      <c r="CHY86" s="140"/>
      <c r="CHZ86" s="140"/>
      <c r="CIA86" s="140"/>
      <c r="CIB86" s="140"/>
      <c r="CIC86" s="140"/>
      <c r="CID86" s="140"/>
      <c r="CIE86" s="140"/>
      <c r="CIF86" s="140"/>
      <c r="CIG86" s="140"/>
      <c r="CIH86" s="140"/>
      <c r="CII86" s="140"/>
      <c r="CIJ86" s="140"/>
      <c r="CIK86" s="140"/>
      <c r="CIL86" s="140"/>
      <c r="CIM86" s="140"/>
      <c r="CIN86" s="140"/>
      <c r="CIO86" s="140"/>
      <c r="CIP86" s="140"/>
      <c r="CIQ86" s="140"/>
      <c r="CIR86" s="140"/>
      <c r="CIS86" s="140"/>
      <c r="CIT86" s="140"/>
      <c r="CIU86" s="140"/>
      <c r="CIV86" s="140"/>
      <c r="CIW86" s="140"/>
      <c r="CIX86" s="140"/>
      <c r="CIY86" s="140"/>
      <c r="CIZ86" s="140"/>
      <c r="CJA86" s="140"/>
      <c r="CJB86" s="140"/>
      <c r="CJC86" s="140"/>
      <c r="CJD86" s="140"/>
      <c r="CJE86" s="140"/>
      <c r="CJF86" s="140"/>
      <c r="CJG86" s="140"/>
      <c r="CJH86" s="140"/>
      <c r="CJI86" s="140"/>
      <c r="CJJ86" s="140"/>
      <c r="CJK86" s="140"/>
      <c r="CJL86" s="140"/>
      <c r="CJM86" s="140"/>
      <c r="CJN86" s="140"/>
      <c r="CJO86" s="140"/>
      <c r="CJP86" s="140"/>
      <c r="CJQ86" s="140"/>
      <c r="CJR86" s="140"/>
      <c r="CJS86" s="140"/>
      <c r="CJT86" s="140"/>
      <c r="CJU86" s="140"/>
      <c r="CJV86" s="140"/>
      <c r="CJW86" s="140"/>
      <c r="CJX86" s="140"/>
      <c r="CJY86" s="140"/>
      <c r="CJZ86" s="140"/>
      <c r="CKA86" s="140"/>
      <c r="CKB86" s="140"/>
      <c r="CKC86" s="140"/>
      <c r="CKD86" s="140"/>
      <c r="CKE86" s="140"/>
      <c r="CKF86" s="140"/>
      <c r="CKG86" s="140"/>
      <c r="CKH86" s="140"/>
      <c r="CKI86" s="140"/>
      <c r="CKJ86" s="140"/>
      <c r="CKK86" s="140"/>
      <c r="CKL86" s="140"/>
      <c r="CKM86" s="140"/>
      <c r="CKN86" s="140"/>
      <c r="CKO86" s="140"/>
      <c r="CKP86" s="140"/>
      <c r="CKQ86" s="140"/>
      <c r="CKR86" s="140"/>
      <c r="CKS86" s="140"/>
      <c r="CKT86" s="140"/>
      <c r="CKU86" s="140"/>
      <c r="CKV86" s="140"/>
      <c r="CKW86" s="140"/>
      <c r="CKX86" s="140"/>
      <c r="CKY86" s="140"/>
      <c r="CKZ86" s="140"/>
      <c r="CLA86" s="140"/>
      <c r="CLB86" s="140"/>
      <c r="CLC86" s="140"/>
      <c r="CLD86" s="140"/>
      <c r="CLE86" s="140"/>
      <c r="CLF86" s="140"/>
      <c r="CLG86" s="140"/>
      <c r="CLH86" s="140"/>
      <c r="CLI86" s="140"/>
      <c r="CLJ86" s="140"/>
      <c r="CLK86" s="140"/>
      <c r="CLL86" s="140"/>
      <c r="CLM86" s="140"/>
      <c r="CLN86" s="140"/>
      <c r="CLO86" s="140"/>
      <c r="CLP86" s="140"/>
      <c r="CLQ86" s="140"/>
      <c r="CLR86" s="140"/>
      <c r="CLS86" s="140"/>
      <c r="CLT86" s="140"/>
      <c r="CLU86" s="140"/>
      <c r="CLV86" s="140"/>
      <c r="CLW86" s="140"/>
      <c r="CLX86" s="140"/>
      <c r="CLY86" s="140"/>
      <c r="CLZ86" s="140"/>
      <c r="CMA86" s="140"/>
      <c r="CMB86" s="140"/>
      <c r="CMC86" s="140"/>
      <c r="CMD86" s="140"/>
      <c r="CME86" s="140"/>
      <c r="CMF86" s="140"/>
      <c r="CMG86" s="140"/>
      <c r="CMH86" s="140"/>
      <c r="CMI86" s="140"/>
      <c r="CMJ86" s="140"/>
      <c r="CMK86" s="140"/>
      <c r="CML86" s="140"/>
      <c r="CMM86" s="140"/>
      <c r="CMN86" s="140"/>
      <c r="CMO86" s="140"/>
      <c r="CMP86" s="140"/>
      <c r="CMQ86" s="140"/>
      <c r="CMR86" s="140"/>
      <c r="CMS86" s="140"/>
      <c r="CMT86" s="140"/>
      <c r="CMU86" s="140"/>
      <c r="CMV86" s="140"/>
      <c r="CMW86" s="140"/>
      <c r="CMX86" s="140"/>
      <c r="CMY86" s="140"/>
      <c r="CMZ86" s="140"/>
      <c r="CNA86" s="140"/>
      <c r="CNB86" s="140"/>
      <c r="CNC86" s="140"/>
      <c r="CND86" s="140"/>
      <c r="CNE86" s="140"/>
      <c r="CNF86" s="140"/>
      <c r="CNG86" s="140"/>
      <c r="CNH86" s="140"/>
      <c r="CNI86" s="140"/>
      <c r="CNJ86" s="140"/>
      <c r="CNK86" s="140"/>
      <c r="CNL86" s="140"/>
      <c r="CNM86" s="140"/>
      <c r="CNN86" s="140"/>
      <c r="CNO86" s="140"/>
      <c r="CNP86" s="140"/>
      <c r="CNQ86" s="140"/>
      <c r="CNR86" s="140"/>
      <c r="CNS86" s="140"/>
      <c r="CNT86" s="140"/>
      <c r="CNU86" s="140"/>
      <c r="CNV86" s="140"/>
      <c r="CNW86" s="140"/>
      <c r="CNX86" s="140"/>
      <c r="CNY86" s="140"/>
      <c r="CNZ86" s="140"/>
      <c r="COA86" s="140"/>
      <c r="COB86" s="140"/>
      <c r="COC86" s="140"/>
      <c r="COD86" s="140"/>
      <c r="COE86" s="140"/>
      <c r="COF86" s="140"/>
      <c r="COG86" s="140"/>
      <c r="COH86" s="140"/>
      <c r="COI86" s="140"/>
      <c r="COJ86" s="140"/>
      <c r="COK86" s="140"/>
      <c r="COL86" s="140"/>
      <c r="COM86" s="140"/>
      <c r="CON86" s="140"/>
      <c r="COO86" s="140"/>
      <c r="COP86" s="140"/>
      <c r="COQ86" s="140"/>
      <c r="COR86" s="140"/>
      <c r="COS86" s="140"/>
      <c r="COT86" s="140"/>
      <c r="COU86" s="140"/>
      <c r="COV86" s="140"/>
      <c r="COW86" s="140"/>
      <c r="COX86" s="140"/>
      <c r="COY86" s="140"/>
      <c r="COZ86" s="140"/>
      <c r="CPA86" s="140"/>
      <c r="CPB86" s="140"/>
      <c r="CPC86" s="140"/>
      <c r="CPD86" s="140"/>
      <c r="CPE86" s="140"/>
      <c r="CPF86" s="140"/>
      <c r="CPG86" s="140"/>
      <c r="CPH86" s="140"/>
      <c r="CPI86" s="140"/>
      <c r="CPJ86" s="140"/>
      <c r="CPK86" s="140"/>
      <c r="CPL86" s="140"/>
      <c r="CPM86" s="140"/>
      <c r="CPN86" s="140"/>
      <c r="CPO86" s="140"/>
      <c r="CPP86" s="140"/>
      <c r="CPQ86" s="140"/>
      <c r="CPR86" s="140"/>
      <c r="CPS86" s="140"/>
      <c r="CPT86" s="140"/>
      <c r="CPU86" s="140"/>
      <c r="CPV86" s="140"/>
      <c r="CPW86" s="140"/>
      <c r="CPX86" s="140"/>
      <c r="CPY86" s="140"/>
      <c r="CPZ86" s="140"/>
      <c r="CQA86" s="140"/>
      <c r="CQB86" s="140"/>
      <c r="CQC86" s="140"/>
      <c r="CQD86" s="140"/>
      <c r="CQE86" s="140"/>
      <c r="CQF86" s="140"/>
      <c r="CQG86" s="140"/>
      <c r="CQH86" s="140"/>
      <c r="CQI86" s="140"/>
      <c r="CQJ86" s="140"/>
      <c r="CQK86" s="140"/>
      <c r="CQL86" s="140"/>
      <c r="CQM86" s="140"/>
      <c r="CQN86" s="140"/>
      <c r="CQO86" s="140"/>
      <c r="CQP86" s="140"/>
      <c r="CQQ86" s="140"/>
      <c r="CQR86" s="140"/>
      <c r="CQS86" s="140"/>
      <c r="CQT86" s="140"/>
      <c r="CQU86" s="140"/>
      <c r="CQV86" s="140"/>
      <c r="CQW86" s="140"/>
      <c r="CQX86" s="140"/>
      <c r="CQY86" s="140"/>
      <c r="CQZ86" s="140"/>
      <c r="CRA86" s="140"/>
      <c r="CRB86" s="140"/>
      <c r="CRC86" s="140"/>
      <c r="CRD86" s="140"/>
      <c r="CRE86" s="140"/>
      <c r="CRF86" s="140"/>
      <c r="CRG86" s="140"/>
      <c r="CRH86" s="140"/>
      <c r="CRI86" s="140"/>
      <c r="CRJ86" s="140"/>
      <c r="CRK86" s="140"/>
      <c r="CRL86" s="140"/>
      <c r="CRM86" s="140"/>
      <c r="CRN86" s="140"/>
      <c r="CRO86" s="140"/>
      <c r="CRP86" s="140"/>
      <c r="CRQ86" s="140"/>
      <c r="CRR86" s="140"/>
      <c r="CRS86" s="140"/>
      <c r="CRT86" s="140"/>
      <c r="CRU86" s="140"/>
      <c r="CRV86" s="140"/>
      <c r="CRW86" s="140"/>
      <c r="CRX86" s="140"/>
      <c r="CRY86" s="140"/>
      <c r="CRZ86" s="140"/>
      <c r="CSA86" s="140"/>
      <c r="CSB86" s="140"/>
      <c r="CSC86" s="140"/>
      <c r="CSD86" s="140"/>
      <c r="CSE86" s="140"/>
      <c r="CSF86" s="140"/>
      <c r="CSG86" s="140"/>
      <c r="CSH86" s="140"/>
      <c r="CSI86" s="140"/>
      <c r="CSJ86" s="140"/>
      <c r="CSK86" s="140"/>
      <c r="CSL86" s="140"/>
      <c r="CSM86" s="140"/>
      <c r="CSN86" s="140"/>
      <c r="CSO86" s="140"/>
      <c r="CSP86" s="140"/>
      <c r="CSQ86" s="140"/>
      <c r="CSR86" s="140"/>
      <c r="CSS86" s="140"/>
      <c r="CST86" s="140"/>
      <c r="CSU86" s="140"/>
      <c r="CSV86" s="140"/>
      <c r="CSW86" s="140"/>
      <c r="CSX86" s="140"/>
      <c r="CSY86" s="140"/>
      <c r="CSZ86" s="140"/>
      <c r="CTA86" s="140"/>
      <c r="CTB86" s="140"/>
      <c r="CTC86" s="140"/>
      <c r="CTD86" s="140"/>
      <c r="CTE86" s="140"/>
      <c r="CTF86" s="140"/>
      <c r="CTG86" s="140"/>
      <c r="CTH86" s="140"/>
      <c r="CTI86" s="140"/>
      <c r="CTJ86" s="140"/>
      <c r="CTK86" s="140"/>
      <c r="CTL86" s="140"/>
      <c r="CTM86" s="140"/>
      <c r="CTN86" s="140"/>
      <c r="CTO86" s="140"/>
      <c r="CTP86" s="140"/>
      <c r="CTQ86" s="140"/>
      <c r="CTR86" s="140"/>
      <c r="CTS86" s="140"/>
      <c r="CTT86" s="140"/>
      <c r="CTU86" s="140"/>
      <c r="CTV86" s="140"/>
      <c r="CTW86" s="140"/>
      <c r="CTX86" s="140"/>
      <c r="CTY86" s="140"/>
      <c r="CTZ86" s="140"/>
      <c r="CUA86" s="140"/>
      <c r="CUB86" s="140"/>
      <c r="CUC86" s="140"/>
      <c r="CUD86" s="140"/>
      <c r="CUE86" s="140"/>
      <c r="CUF86" s="140"/>
      <c r="CUG86" s="140"/>
      <c r="CUH86" s="140"/>
      <c r="CUI86" s="140"/>
      <c r="CUJ86" s="140"/>
      <c r="CUK86" s="140"/>
      <c r="CUL86" s="140"/>
      <c r="CUM86" s="140"/>
      <c r="CUN86" s="140"/>
      <c r="CUO86" s="140"/>
      <c r="CUP86" s="140"/>
      <c r="CUQ86" s="140"/>
      <c r="CUR86" s="140"/>
      <c r="CUS86" s="140"/>
      <c r="CUT86" s="140"/>
      <c r="CUU86" s="140"/>
      <c r="CUV86" s="140"/>
      <c r="CUW86" s="140"/>
      <c r="CUX86" s="140"/>
      <c r="CUY86" s="140"/>
      <c r="CUZ86" s="140"/>
      <c r="CVA86" s="140"/>
      <c r="CVB86" s="140"/>
      <c r="CVC86" s="140"/>
      <c r="CVD86" s="140"/>
      <c r="CVE86" s="140"/>
      <c r="CVF86" s="140"/>
      <c r="CVG86" s="140"/>
      <c r="CVH86" s="140"/>
      <c r="CVI86" s="140"/>
      <c r="CVJ86" s="140"/>
      <c r="CVK86" s="140"/>
      <c r="CVL86" s="140"/>
      <c r="CVM86" s="140"/>
      <c r="CVN86" s="140"/>
      <c r="CVO86" s="140"/>
      <c r="CVP86" s="140"/>
      <c r="CVQ86" s="140"/>
      <c r="CVR86" s="140"/>
      <c r="CVS86" s="140"/>
      <c r="CVT86" s="140"/>
      <c r="CVU86" s="140"/>
      <c r="CVV86" s="140"/>
      <c r="CVW86" s="140"/>
      <c r="CVX86" s="140"/>
      <c r="CVY86" s="140"/>
      <c r="CVZ86" s="140"/>
      <c r="CWA86" s="140"/>
      <c r="CWB86" s="140"/>
      <c r="CWC86" s="140"/>
      <c r="CWD86" s="140"/>
      <c r="CWE86" s="140"/>
      <c r="CWF86" s="140"/>
      <c r="CWG86" s="140"/>
      <c r="CWH86" s="140"/>
      <c r="CWI86" s="140"/>
      <c r="CWJ86" s="140"/>
      <c r="CWK86" s="140"/>
      <c r="CWL86" s="140"/>
      <c r="CWM86" s="140"/>
      <c r="CWN86" s="140"/>
      <c r="CWO86" s="140"/>
      <c r="CWP86" s="140"/>
      <c r="CWQ86" s="140"/>
      <c r="CWR86" s="140"/>
      <c r="CWS86" s="140"/>
      <c r="CWT86" s="140"/>
      <c r="CWU86" s="140"/>
      <c r="CWV86" s="140"/>
      <c r="CWW86" s="140"/>
      <c r="CWX86" s="140"/>
      <c r="CWY86" s="140"/>
      <c r="CWZ86" s="140"/>
      <c r="CXA86" s="140"/>
      <c r="CXB86" s="140"/>
      <c r="CXC86" s="140"/>
      <c r="CXD86" s="140"/>
      <c r="CXE86" s="140"/>
      <c r="CXF86" s="140"/>
      <c r="CXG86" s="140"/>
      <c r="CXH86" s="140"/>
      <c r="CXI86" s="140"/>
      <c r="CXJ86" s="140"/>
      <c r="CXK86" s="140"/>
      <c r="CXL86" s="140"/>
      <c r="CXM86" s="140"/>
      <c r="CXN86" s="140"/>
      <c r="CXO86" s="140"/>
      <c r="CXP86" s="140"/>
      <c r="CXQ86" s="140"/>
      <c r="CXR86" s="140"/>
      <c r="CXS86" s="140"/>
      <c r="CXT86" s="140"/>
      <c r="CXU86" s="140"/>
      <c r="CXV86" s="140"/>
      <c r="CXW86" s="140"/>
      <c r="CXX86" s="140"/>
      <c r="CXY86" s="140"/>
      <c r="CXZ86" s="140"/>
      <c r="CYA86" s="140"/>
      <c r="CYB86" s="140"/>
      <c r="CYC86" s="140"/>
      <c r="CYD86" s="140"/>
      <c r="CYE86" s="140"/>
      <c r="CYF86" s="140"/>
      <c r="CYG86" s="140"/>
      <c r="CYH86" s="140"/>
      <c r="CYI86" s="140"/>
      <c r="CYJ86" s="140"/>
      <c r="CYK86" s="140"/>
      <c r="CYL86" s="140"/>
      <c r="CYM86" s="140"/>
      <c r="CYN86" s="140"/>
      <c r="CYO86" s="140"/>
      <c r="CYP86" s="140"/>
      <c r="CYQ86" s="140"/>
      <c r="CYR86" s="140"/>
      <c r="CYS86" s="140"/>
      <c r="CYT86" s="140"/>
      <c r="CYU86" s="140"/>
      <c r="CYV86" s="140"/>
      <c r="CYW86" s="140"/>
      <c r="CYX86" s="140"/>
      <c r="CYY86" s="140"/>
      <c r="CYZ86" s="140"/>
      <c r="CZA86" s="140"/>
      <c r="CZB86" s="140"/>
      <c r="CZC86" s="140"/>
      <c r="CZD86" s="140"/>
      <c r="CZE86" s="140"/>
      <c r="CZF86" s="140"/>
      <c r="CZG86" s="140"/>
      <c r="CZH86" s="140"/>
      <c r="CZI86" s="140"/>
      <c r="CZJ86" s="140"/>
      <c r="CZK86" s="140"/>
      <c r="CZL86" s="140"/>
      <c r="CZM86" s="140"/>
      <c r="CZN86" s="140"/>
      <c r="CZO86" s="140"/>
      <c r="CZP86" s="140"/>
      <c r="CZQ86" s="140"/>
      <c r="CZR86" s="140"/>
      <c r="CZS86" s="140"/>
      <c r="CZT86" s="140"/>
      <c r="CZU86" s="140"/>
      <c r="CZV86" s="140"/>
      <c r="CZW86" s="140"/>
      <c r="CZX86" s="140"/>
      <c r="CZY86" s="140"/>
      <c r="CZZ86" s="140"/>
      <c r="DAA86" s="140"/>
      <c r="DAB86" s="140"/>
      <c r="DAC86" s="140"/>
      <c r="DAD86" s="140"/>
      <c r="DAE86" s="140"/>
      <c r="DAF86" s="140"/>
      <c r="DAG86" s="140"/>
      <c r="DAH86" s="140"/>
      <c r="DAI86" s="140"/>
      <c r="DAJ86" s="140"/>
      <c r="DAK86" s="140"/>
      <c r="DAL86" s="140"/>
      <c r="DAM86" s="140"/>
      <c r="DAN86" s="140"/>
      <c r="DAO86" s="140"/>
      <c r="DAP86" s="140"/>
      <c r="DAQ86" s="140"/>
      <c r="DAR86" s="140"/>
      <c r="DAS86" s="140"/>
      <c r="DAT86" s="140"/>
      <c r="DAU86" s="140"/>
      <c r="DAV86" s="140"/>
      <c r="DAW86" s="140"/>
      <c r="DAX86" s="140"/>
      <c r="DAY86" s="140"/>
      <c r="DAZ86" s="140"/>
      <c r="DBA86" s="140"/>
      <c r="DBB86" s="140"/>
      <c r="DBC86" s="140"/>
      <c r="DBD86" s="140"/>
      <c r="DBE86" s="140"/>
      <c r="DBF86" s="140"/>
      <c r="DBG86" s="140"/>
      <c r="DBH86" s="140"/>
      <c r="DBI86" s="140"/>
      <c r="DBJ86" s="140"/>
      <c r="DBK86" s="140"/>
      <c r="DBL86" s="140"/>
      <c r="DBM86" s="140"/>
      <c r="DBN86" s="140"/>
      <c r="DBO86" s="140"/>
      <c r="DBP86" s="140"/>
      <c r="DBQ86" s="140"/>
      <c r="DBR86" s="140"/>
      <c r="DBS86" s="140"/>
      <c r="DBT86" s="140"/>
      <c r="DBU86" s="140"/>
      <c r="DBV86" s="140"/>
      <c r="DBW86" s="140"/>
      <c r="DBX86" s="140"/>
      <c r="DBY86" s="140"/>
      <c r="DBZ86" s="140"/>
      <c r="DCA86" s="140"/>
      <c r="DCB86" s="140"/>
      <c r="DCC86" s="140"/>
      <c r="DCD86" s="140"/>
      <c r="DCE86" s="140"/>
      <c r="DCF86" s="140"/>
      <c r="DCG86" s="140"/>
      <c r="DCH86" s="140"/>
      <c r="DCI86" s="140"/>
      <c r="DCJ86" s="140"/>
      <c r="DCK86" s="140"/>
      <c r="DCL86" s="140"/>
      <c r="DCM86" s="140"/>
      <c r="DCN86" s="140"/>
      <c r="DCO86" s="140"/>
      <c r="DCP86" s="140"/>
      <c r="DCQ86" s="140"/>
      <c r="DCR86" s="140"/>
      <c r="DCS86" s="140"/>
      <c r="DCT86" s="140"/>
      <c r="DCU86" s="140"/>
      <c r="DCV86" s="140"/>
      <c r="DCW86" s="140"/>
      <c r="DCX86" s="140"/>
      <c r="DCY86" s="140"/>
      <c r="DCZ86" s="140"/>
      <c r="DDA86" s="140"/>
      <c r="DDB86" s="140"/>
      <c r="DDC86" s="140"/>
      <c r="DDD86" s="140"/>
      <c r="DDE86" s="140"/>
      <c r="DDF86" s="140"/>
      <c r="DDG86" s="140"/>
      <c r="DDH86" s="140"/>
      <c r="DDI86" s="140"/>
      <c r="DDJ86" s="140"/>
      <c r="DDK86" s="140"/>
      <c r="DDL86" s="140"/>
      <c r="DDM86" s="140"/>
      <c r="DDN86" s="140"/>
      <c r="DDO86" s="140"/>
      <c r="DDP86" s="140"/>
      <c r="DDQ86" s="140"/>
      <c r="DDR86" s="140"/>
      <c r="DDS86" s="140"/>
      <c r="DDT86" s="140"/>
      <c r="DDU86" s="140"/>
      <c r="DDV86" s="140"/>
      <c r="DDW86" s="140"/>
      <c r="DDX86" s="140"/>
      <c r="DDY86" s="140"/>
      <c r="DDZ86" s="140"/>
      <c r="DEA86" s="140"/>
      <c r="DEB86" s="140"/>
      <c r="DEC86" s="140"/>
      <c r="DED86" s="140"/>
      <c r="DEE86" s="140"/>
      <c r="DEF86" s="140"/>
      <c r="DEG86" s="140"/>
      <c r="DEH86" s="140"/>
      <c r="DEI86" s="140"/>
      <c r="DEJ86" s="140"/>
      <c r="DEK86" s="140"/>
      <c r="DEL86" s="140"/>
      <c r="DEM86" s="140"/>
      <c r="DEN86" s="140"/>
      <c r="DEO86" s="140"/>
      <c r="DEP86" s="140"/>
      <c r="DEQ86" s="140"/>
      <c r="DER86" s="140"/>
      <c r="DES86" s="140"/>
      <c r="DET86" s="140"/>
      <c r="DEU86" s="140"/>
      <c r="DEV86" s="140"/>
      <c r="DEW86" s="140"/>
      <c r="DEX86" s="140"/>
      <c r="DEY86" s="140"/>
      <c r="DEZ86" s="140"/>
      <c r="DFA86" s="140"/>
      <c r="DFB86" s="140"/>
      <c r="DFC86" s="140"/>
      <c r="DFD86" s="140"/>
      <c r="DFE86" s="140"/>
      <c r="DFF86" s="140"/>
      <c r="DFG86" s="140"/>
      <c r="DFH86" s="140"/>
      <c r="DFI86" s="140"/>
      <c r="DFJ86" s="140"/>
      <c r="DFK86" s="140"/>
      <c r="DFL86" s="140"/>
      <c r="DFM86" s="140"/>
      <c r="DFN86" s="140"/>
      <c r="DFO86" s="140"/>
      <c r="DFP86" s="140"/>
      <c r="DFQ86" s="140"/>
      <c r="DFR86" s="140"/>
      <c r="DFS86" s="140"/>
      <c r="DFT86" s="140"/>
      <c r="DFU86" s="140"/>
      <c r="DFV86" s="140"/>
      <c r="DFW86" s="140"/>
      <c r="DFX86" s="140"/>
      <c r="DFY86" s="140"/>
      <c r="DFZ86" s="140"/>
      <c r="DGA86" s="140"/>
      <c r="DGB86" s="140"/>
      <c r="DGC86" s="140"/>
      <c r="DGD86" s="140"/>
      <c r="DGE86" s="140"/>
      <c r="DGF86" s="140"/>
      <c r="DGG86" s="140"/>
      <c r="DGH86" s="140"/>
      <c r="DGI86" s="140"/>
      <c r="DGJ86" s="140"/>
      <c r="DGK86" s="140"/>
      <c r="DGL86" s="140"/>
      <c r="DGM86" s="140"/>
      <c r="DGN86" s="140"/>
      <c r="DGO86" s="140"/>
      <c r="DGP86" s="140"/>
      <c r="DGQ86" s="140"/>
      <c r="DGR86" s="140"/>
      <c r="DGS86" s="140"/>
      <c r="DGT86" s="140"/>
      <c r="DGU86" s="140"/>
      <c r="DGV86" s="140"/>
      <c r="DGW86" s="140"/>
      <c r="DGX86" s="140"/>
      <c r="DGY86" s="140"/>
      <c r="DGZ86" s="140"/>
      <c r="DHA86" s="140"/>
      <c r="DHB86" s="140"/>
      <c r="DHC86" s="140"/>
      <c r="DHD86" s="140"/>
      <c r="DHE86" s="140"/>
      <c r="DHF86" s="140"/>
      <c r="DHG86" s="140"/>
      <c r="DHH86" s="140"/>
      <c r="DHI86" s="140"/>
      <c r="DHJ86" s="140"/>
      <c r="DHK86" s="140"/>
      <c r="DHL86" s="140"/>
      <c r="DHM86" s="140"/>
      <c r="DHN86" s="140"/>
      <c r="DHO86" s="140"/>
      <c r="DHP86" s="140"/>
      <c r="DHQ86" s="140"/>
      <c r="DHR86" s="140"/>
      <c r="DHS86" s="140"/>
      <c r="DHT86" s="140"/>
      <c r="DHU86" s="140"/>
      <c r="DHV86" s="140"/>
      <c r="DHW86" s="140"/>
      <c r="DHX86" s="140"/>
      <c r="DHY86" s="140"/>
      <c r="DHZ86" s="140"/>
      <c r="DIA86" s="140"/>
      <c r="DIB86" s="140"/>
      <c r="DIC86" s="140"/>
      <c r="DID86" s="140"/>
      <c r="DIE86" s="140"/>
      <c r="DIF86" s="140"/>
      <c r="DIG86" s="140"/>
      <c r="DIH86" s="140"/>
      <c r="DII86" s="140"/>
      <c r="DIJ86" s="140"/>
      <c r="DIK86" s="140"/>
      <c r="DIL86" s="140"/>
      <c r="DIM86" s="140"/>
      <c r="DIN86" s="140"/>
      <c r="DIO86" s="140"/>
      <c r="DIP86" s="140"/>
      <c r="DIQ86" s="140"/>
      <c r="DIR86" s="140"/>
      <c r="DIS86" s="140"/>
      <c r="DIT86" s="140"/>
      <c r="DIU86" s="140"/>
      <c r="DIV86" s="140"/>
      <c r="DIW86" s="140"/>
      <c r="DIX86" s="140"/>
      <c r="DIY86" s="140"/>
      <c r="DIZ86" s="140"/>
      <c r="DJA86" s="140"/>
      <c r="DJB86" s="140"/>
      <c r="DJC86" s="140"/>
      <c r="DJD86" s="140"/>
      <c r="DJE86" s="140"/>
      <c r="DJF86" s="140"/>
      <c r="DJG86" s="140"/>
      <c r="DJH86" s="140"/>
      <c r="DJI86" s="140"/>
      <c r="DJJ86" s="140"/>
      <c r="DJK86" s="140"/>
      <c r="DJL86" s="140"/>
      <c r="DJM86" s="140"/>
      <c r="DJN86" s="140"/>
      <c r="DJO86" s="140"/>
      <c r="DJP86" s="140"/>
      <c r="DJQ86" s="140"/>
      <c r="DJR86" s="140"/>
      <c r="DJS86" s="140"/>
      <c r="DJT86" s="140"/>
      <c r="DJU86" s="140"/>
      <c r="DJV86" s="140"/>
      <c r="DJW86" s="140"/>
      <c r="DJX86" s="140"/>
      <c r="DJY86" s="140"/>
      <c r="DJZ86" s="140"/>
      <c r="DKA86" s="140"/>
      <c r="DKB86" s="140"/>
      <c r="DKC86" s="140"/>
      <c r="DKD86" s="140"/>
      <c r="DKE86" s="140"/>
      <c r="DKF86" s="140"/>
      <c r="DKG86" s="140"/>
      <c r="DKH86" s="140"/>
      <c r="DKI86" s="140"/>
      <c r="DKJ86" s="140"/>
      <c r="DKK86" s="140"/>
      <c r="DKL86" s="140"/>
      <c r="DKM86" s="140"/>
      <c r="DKN86" s="140"/>
      <c r="DKO86" s="140"/>
      <c r="DKP86" s="140"/>
      <c r="DKQ86" s="140"/>
      <c r="DKR86" s="140"/>
      <c r="DKS86" s="140"/>
      <c r="DKT86" s="140"/>
      <c r="DKU86" s="140"/>
      <c r="DKV86" s="140"/>
      <c r="DKW86" s="140"/>
      <c r="DKX86" s="140"/>
      <c r="DKY86" s="140"/>
      <c r="DKZ86" s="140"/>
      <c r="DLA86" s="140"/>
      <c r="DLB86" s="140"/>
      <c r="DLC86" s="140"/>
      <c r="DLD86" s="140"/>
      <c r="DLE86" s="140"/>
      <c r="DLF86" s="140"/>
      <c r="DLG86" s="140"/>
      <c r="DLH86" s="140"/>
      <c r="DLI86" s="140"/>
      <c r="DLJ86" s="140"/>
      <c r="DLK86" s="140"/>
      <c r="DLL86" s="140"/>
      <c r="DLM86" s="140"/>
      <c r="DLN86" s="140"/>
      <c r="DLO86" s="140"/>
      <c r="DLP86" s="140"/>
      <c r="DLQ86" s="140"/>
      <c r="DLR86" s="140"/>
      <c r="DLS86" s="140"/>
      <c r="DLT86" s="140"/>
      <c r="DLU86" s="140"/>
      <c r="DLV86" s="140"/>
      <c r="DLW86" s="140"/>
      <c r="DLX86" s="140"/>
      <c r="DLY86" s="140"/>
      <c r="DLZ86" s="140"/>
      <c r="DMA86" s="140"/>
      <c r="DMB86" s="140"/>
      <c r="DMC86" s="140"/>
      <c r="DMD86" s="140"/>
      <c r="DME86" s="140"/>
      <c r="DMF86" s="140"/>
      <c r="DMG86" s="140"/>
      <c r="DMH86" s="140"/>
      <c r="DMI86" s="140"/>
      <c r="DMJ86" s="140"/>
      <c r="DMK86" s="140"/>
      <c r="DML86" s="140"/>
      <c r="DMM86" s="140"/>
      <c r="DMN86" s="140"/>
      <c r="DMO86" s="140"/>
      <c r="DMP86" s="140"/>
      <c r="DMQ86" s="140"/>
      <c r="DMR86" s="140"/>
      <c r="DMS86" s="140"/>
      <c r="DMT86" s="140"/>
      <c r="DMU86" s="140"/>
      <c r="DMV86" s="140"/>
      <c r="DMW86" s="140"/>
      <c r="DMX86" s="140"/>
      <c r="DMY86" s="140"/>
      <c r="DMZ86" s="140"/>
      <c r="DNA86" s="140"/>
      <c r="DNB86" s="140"/>
      <c r="DNC86" s="140"/>
      <c r="DND86" s="140"/>
      <c r="DNE86" s="140"/>
      <c r="DNF86" s="140"/>
      <c r="DNG86" s="140"/>
      <c r="DNH86" s="140"/>
      <c r="DNI86" s="140"/>
      <c r="DNJ86" s="140"/>
      <c r="DNK86" s="140"/>
      <c r="DNL86" s="140"/>
      <c r="DNM86" s="140"/>
      <c r="DNN86" s="140"/>
      <c r="DNO86" s="140"/>
      <c r="DNP86" s="140"/>
      <c r="DNQ86" s="140"/>
      <c r="DNR86" s="140"/>
      <c r="DNS86" s="140"/>
      <c r="DNT86" s="140"/>
      <c r="DNU86" s="140"/>
      <c r="DNV86" s="140"/>
      <c r="DNW86" s="140"/>
      <c r="DNX86" s="140"/>
      <c r="DNY86" s="140"/>
      <c r="DNZ86" s="140"/>
      <c r="DOA86" s="140"/>
      <c r="DOB86" s="140"/>
      <c r="DOC86" s="140"/>
      <c r="DOD86" s="140"/>
      <c r="DOE86" s="140"/>
      <c r="DOF86" s="140"/>
      <c r="DOG86" s="140"/>
      <c r="DOH86" s="140"/>
      <c r="DOI86" s="140"/>
      <c r="DOJ86" s="140"/>
      <c r="DOK86" s="140"/>
      <c r="DOL86" s="140"/>
      <c r="DOM86" s="140"/>
      <c r="DON86" s="140"/>
      <c r="DOO86" s="140"/>
      <c r="DOP86" s="140"/>
      <c r="DOQ86" s="140"/>
      <c r="DOR86" s="140"/>
      <c r="DOS86" s="140"/>
      <c r="DOT86" s="140"/>
      <c r="DOU86" s="140"/>
      <c r="DOV86" s="140"/>
      <c r="DOW86" s="140"/>
      <c r="DOX86" s="140"/>
      <c r="DOY86" s="140"/>
      <c r="DOZ86" s="140"/>
      <c r="DPA86" s="140"/>
      <c r="DPB86" s="140"/>
      <c r="DPC86" s="140"/>
      <c r="DPD86" s="140"/>
      <c r="DPE86" s="140"/>
      <c r="DPF86" s="140"/>
      <c r="DPG86" s="140"/>
      <c r="DPH86" s="140"/>
      <c r="DPI86" s="140"/>
      <c r="DPJ86" s="140"/>
      <c r="DPK86" s="140"/>
      <c r="DPL86" s="140"/>
      <c r="DPM86" s="140"/>
      <c r="DPN86" s="140"/>
      <c r="DPO86" s="140"/>
      <c r="DPP86" s="140"/>
      <c r="DPQ86" s="140"/>
      <c r="DPR86" s="140"/>
      <c r="DPS86" s="140"/>
      <c r="DPT86" s="140"/>
      <c r="DPU86" s="140"/>
      <c r="DPV86" s="140"/>
      <c r="DPW86" s="140"/>
      <c r="DPX86" s="140"/>
      <c r="DPY86" s="140"/>
      <c r="DPZ86" s="140"/>
      <c r="DQA86" s="140"/>
      <c r="DQB86" s="140"/>
      <c r="DQC86" s="140"/>
      <c r="DQD86" s="140"/>
      <c r="DQE86" s="140"/>
      <c r="DQF86" s="140"/>
      <c r="DQG86" s="140"/>
      <c r="DQH86" s="140"/>
      <c r="DQI86" s="140"/>
      <c r="DQJ86" s="140"/>
      <c r="DQK86" s="140"/>
      <c r="DQL86" s="140"/>
      <c r="DQM86" s="140"/>
      <c r="DQN86" s="140"/>
      <c r="DQO86" s="140"/>
      <c r="DQP86" s="140"/>
      <c r="DQQ86" s="140"/>
      <c r="DQR86" s="140"/>
      <c r="DQS86" s="140"/>
      <c r="DQT86" s="140"/>
      <c r="DQU86" s="140"/>
      <c r="DQV86" s="140"/>
      <c r="DQW86" s="140"/>
      <c r="DQX86" s="140"/>
      <c r="DQY86" s="140"/>
      <c r="DQZ86" s="140"/>
      <c r="DRA86" s="140"/>
      <c r="DRB86" s="140"/>
      <c r="DRC86" s="140"/>
      <c r="DRD86" s="140"/>
      <c r="DRE86" s="140"/>
      <c r="DRF86" s="140"/>
      <c r="DRG86" s="140"/>
      <c r="DRH86" s="140"/>
      <c r="DRI86" s="140"/>
      <c r="DRJ86" s="140"/>
      <c r="DRK86" s="140"/>
      <c r="DRL86" s="140"/>
      <c r="DRM86" s="140"/>
      <c r="DRN86" s="140"/>
      <c r="DRO86" s="140"/>
      <c r="DRP86" s="140"/>
      <c r="DRQ86" s="140"/>
      <c r="DRR86" s="140"/>
      <c r="DRS86" s="140"/>
      <c r="DRT86" s="140"/>
      <c r="DRU86" s="140"/>
      <c r="DRV86" s="140"/>
      <c r="DRW86" s="140"/>
      <c r="DRX86" s="140"/>
      <c r="DRY86" s="140"/>
      <c r="DRZ86" s="140"/>
      <c r="DSA86" s="140"/>
      <c r="DSB86" s="140"/>
      <c r="DSC86" s="140"/>
      <c r="DSD86" s="140"/>
      <c r="DSE86" s="140"/>
      <c r="DSF86" s="140"/>
      <c r="DSG86" s="140"/>
      <c r="DSH86" s="140"/>
      <c r="DSI86" s="140"/>
      <c r="DSJ86" s="140"/>
      <c r="DSK86" s="140"/>
      <c r="DSL86" s="140"/>
      <c r="DSM86" s="140"/>
      <c r="DSN86" s="140"/>
      <c r="DSO86" s="140"/>
      <c r="DSP86" s="140"/>
      <c r="DSQ86" s="140"/>
      <c r="DSR86" s="140"/>
      <c r="DSS86" s="140"/>
      <c r="DST86" s="140"/>
      <c r="DSU86" s="140"/>
      <c r="DSV86" s="140"/>
      <c r="DSW86" s="140"/>
      <c r="DSX86" s="140"/>
      <c r="DSY86" s="140"/>
      <c r="DSZ86" s="140"/>
      <c r="DTA86" s="140"/>
      <c r="DTB86" s="140"/>
      <c r="DTC86" s="140"/>
      <c r="DTD86" s="140"/>
      <c r="DTE86" s="140"/>
      <c r="DTF86" s="140"/>
      <c r="DTG86" s="140"/>
      <c r="DTH86" s="140"/>
      <c r="DTI86" s="140"/>
      <c r="DTJ86" s="140"/>
      <c r="DTK86" s="140"/>
      <c r="DTL86" s="140"/>
      <c r="DTM86" s="140"/>
      <c r="DTN86" s="140"/>
      <c r="DTO86" s="140"/>
      <c r="DTP86" s="140"/>
      <c r="DTQ86" s="140"/>
      <c r="DTR86" s="140"/>
      <c r="DTS86" s="140"/>
      <c r="DTT86" s="140"/>
      <c r="DTU86" s="140"/>
      <c r="DTV86" s="140"/>
      <c r="DTW86" s="140"/>
      <c r="DTX86" s="140"/>
      <c r="DTY86" s="140"/>
      <c r="DTZ86" s="140"/>
      <c r="DUA86" s="140"/>
      <c r="DUB86" s="140"/>
      <c r="DUC86" s="140"/>
      <c r="DUD86" s="140"/>
      <c r="DUE86" s="140"/>
      <c r="DUF86" s="140"/>
      <c r="DUG86" s="140"/>
      <c r="DUH86" s="140"/>
      <c r="DUI86" s="140"/>
      <c r="DUJ86" s="140"/>
      <c r="DUK86" s="140"/>
      <c r="DUL86" s="140"/>
      <c r="DUM86" s="140"/>
      <c r="DUN86" s="140"/>
      <c r="DUO86" s="140"/>
      <c r="DUP86" s="140"/>
      <c r="DUQ86" s="140"/>
      <c r="DUR86" s="140"/>
      <c r="DUS86" s="140"/>
      <c r="DUT86" s="140"/>
      <c r="DUU86" s="140"/>
      <c r="DUV86" s="140"/>
      <c r="DUW86" s="140"/>
      <c r="DUX86" s="140"/>
      <c r="DUY86" s="140"/>
      <c r="DUZ86" s="140"/>
      <c r="DVA86" s="140"/>
      <c r="DVB86" s="140"/>
      <c r="DVC86" s="140"/>
      <c r="DVD86" s="140"/>
      <c r="DVE86" s="140"/>
      <c r="DVF86" s="140"/>
      <c r="DVG86" s="140"/>
      <c r="DVH86" s="140"/>
      <c r="DVI86" s="140"/>
      <c r="DVJ86" s="140"/>
      <c r="DVK86" s="140"/>
      <c r="DVL86" s="140"/>
      <c r="DVM86" s="140"/>
      <c r="DVN86" s="140"/>
      <c r="DVO86" s="140"/>
      <c r="DVP86" s="140"/>
      <c r="DVQ86" s="140"/>
      <c r="DVR86" s="140"/>
      <c r="DVS86" s="140"/>
      <c r="DVT86" s="140"/>
      <c r="DVU86" s="140"/>
      <c r="DVV86" s="140"/>
      <c r="DVW86" s="140"/>
      <c r="DVX86" s="140"/>
      <c r="DVY86" s="140"/>
      <c r="DVZ86" s="140"/>
      <c r="DWA86" s="140"/>
      <c r="DWB86" s="140"/>
      <c r="DWC86" s="140"/>
      <c r="DWD86" s="140"/>
      <c r="DWE86" s="140"/>
      <c r="DWF86" s="140"/>
      <c r="DWG86" s="140"/>
      <c r="DWH86" s="140"/>
      <c r="DWI86" s="140"/>
      <c r="DWJ86" s="140"/>
      <c r="DWK86" s="140"/>
      <c r="DWL86" s="140"/>
      <c r="DWM86" s="140"/>
      <c r="DWN86" s="140"/>
      <c r="DWO86" s="140"/>
      <c r="DWP86" s="140"/>
      <c r="DWQ86" s="140"/>
      <c r="DWR86" s="140"/>
      <c r="DWS86" s="140"/>
      <c r="DWT86" s="140"/>
      <c r="DWU86" s="140"/>
      <c r="DWV86" s="140"/>
      <c r="DWW86" s="140"/>
      <c r="DWX86" s="140"/>
      <c r="DWY86" s="140"/>
      <c r="DWZ86" s="140"/>
      <c r="DXA86" s="140"/>
      <c r="DXB86" s="140"/>
      <c r="DXC86" s="140"/>
      <c r="DXD86" s="140"/>
      <c r="DXE86" s="140"/>
      <c r="DXF86" s="140"/>
      <c r="DXG86" s="140"/>
      <c r="DXH86" s="140"/>
      <c r="DXI86" s="140"/>
      <c r="DXJ86" s="140"/>
      <c r="DXK86" s="140"/>
      <c r="DXL86" s="140"/>
      <c r="DXM86" s="140"/>
      <c r="DXN86" s="140"/>
      <c r="DXO86" s="140"/>
      <c r="DXP86" s="140"/>
      <c r="DXQ86" s="140"/>
      <c r="DXR86" s="140"/>
      <c r="DXS86" s="140"/>
      <c r="DXT86" s="140"/>
      <c r="DXU86" s="140"/>
      <c r="DXV86" s="140"/>
      <c r="DXW86" s="140"/>
      <c r="DXX86" s="140"/>
      <c r="DXY86" s="140"/>
      <c r="DXZ86" s="140"/>
      <c r="DYA86" s="140"/>
      <c r="DYB86" s="140"/>
      <c r="DYC86" s="140"/>
      <c r="DYD86" s="140"/>
      <c r="DYE86" s="140"/>
      <c r="DYF86" s="140"/>
      <c r="DYG86" s="140"/>
      <c r="DYH86" s="140"/>
      <c r="DYI86" s="140"/>
      <c r="DYJ86" s="140"/>
      <c r="DYK86" s="140"/>
      <c r="DYL86" s="140"/>
      <c r="DYM86" s="140"/>
      <c r="DYN86" s="140"/>
      <c r="DYO86" s="140"/>
      <c r="DYP86" s="140"/>
      <c r="DYQ86" s="140"/>
      <c r="DYR86" s="140"/>
      <c r="DYS86" s="140"/>
      <c r="DYT86" s="140"/>
      <c r="DYU86" s="140"/>
      <c r="DYV86" s="140"/>
      <c r="DYW86" s="140"/>
      <c r="DYX86" s="140"/>
      <c r="DYY86" s="140"/>
      <c r="DYZ86" s="140"/>
      <c r="DZA86" s="140"/>
      <c r="DZB86" s="140"/>
      <c r="DZC86" s="140"/>
      <c r="DZD86" s="140"/>
      <c r="DZE86" s="140"/>
      <c r="DZF86" s="140"/>
      <c r="DZG86" s="140"/>
      <c r="DZH86" s="140"/>
      <c r="DZI86" s="140"/>
      <c r="DZJ86" s="140"/>
      <c r="DZK86" s="140"/>
      <c r="DZL86" s="140"/>
      <c r="DZM86" s="140"/>
      <c r="DZN86" s="140"/>
      <c r="DZO86" s="140"/>
      <c r="DZP86" s="140"/>
      <c r="DZQ86" s="140"/>
      <c r="DZR86" s="140"/>
      <c r="DZS86" s="140"/>
      <c r="DZT86" s="140"/>
      <c r="DZU86" s="140"/>
      <c r="DZV86" s="140"/>
      <c r="DZW86" s="140"/>
      <c r="DZX86" s="140"/>
      <c r="DZY86" s="140"/>
      <c r="DZZ86" s="140"/>
      <c r="EAA86" s="140"/>
      <c r="EAB86" s="140"/>
      <c r="EAC86" s="140"/>
      <c r="EAD86" s="140"/>
      <c r="EAE86" s="140"/>
      <c r="EAF86" s="140"/>
      <c r="EAG86" s="140"/>
      <c r="EAH86" s="140"/>
      <c r="EAI86" s="140"/>
      <c r="EAJ86" s="140"/>
      <c r="EAK86" s="140"/>
      <c r="EAL86" s="140"/>
      <c r="EAM86" s="140"/>
      <c r="EAN86" s="140"/>
      <c r="EAO86" s="140"/>
      <c r="EAP86" s="140"/>
      <c r="EAQ86" s="140"/>
      <c r="EAR86" s="140"/>
      <c r="EAS86" s="140"/>
      <c r="EAT86" s="140"/>
      <c r="EAU86" s="140"/>
      <c r="EAV86" s="140"/>
      <c r="EAW86" s="140"/>
      <c r="EAX86" s="140"/>
      <c r="EAY86" s="140"/>
      <c r="EAZ86" s="140"/>
      <c r="EBA86" s="140"/>
      <c r="EBB86" s="140"/>
      <c r="EBC86" s="140"/>
      <c r="EBD86" s="140"/>
      <c r="EBE86" s="140"/>
      <c r="EBF86" s="140"/>
      <c r="EBG86" s="140"/>
      <c r="EBH86" s="140"/>
      <c r="EBI86" s="140"/>
      <c r="EBJ86" s="140"/>
      <c r="EBK86" s="140"/>
      <c r="EBL86" s="140"/>
      <c r="EBM86" s="140"/>
      <c r="EBN86" s="140"/>
      <c r="EBO86" s="140"/>
      <c r="EBP86" s="140"/>
      <c r="EBQ86" s="140"/>
      <c r="EBR86" s="140"/>
      <c r="EBS86" s="140"/>
      <c r="EBT86" s="140"/>
      <c r="EBU86" s="140"/>
      <c r="EBV86" s="140"/>
      <c r="EBW86" s="140"/>
      <c r="EBX86" s="140"/>
      <c r="EBY86" s="140"/>
      <c r="EBZ86" s="140"/>
      <c r="ECA86" s="140"/>
      <c r="ECB86" s="140"/>
      <c r="ECC86" s="140"/>
      <c r="ECD86" s="140"/>
      <c r="ECE86" s="140"/>
      <c r="ECF86" s="140"/>
      <c r="ECG86" s="140"/>
      <c r="ECH86" s="140"/>
      <c r="ECI86" s="140"/>
      <c r="ECJ86" s="140"/>
      <c r="ECK86" s="140"/>
      <c r="ECL86" s="140"/>
      <c r="ECM86" s="140"/>
      <c r="ECN86" s="140"/>
      <c r="ECO86" s="140"/>
      <c r="ECP86" s="140"/>
      <c r="ECQ86" s="140"/>
      <c r="ECR86" s="140"/>
      <c r="ECS86" s="140"/>
      <c r="ECT86" s="140"/>
      <c r="ECU86" s="140"/>
      <c r="ECV86" s="140"/>
      <c r="ECW86" s="140"/>
      <c r="ECX86" s="140"/>
      <c r="ECY86" s="140"/>
      <c r="ECZ86" s="140"/>
      <c r="EDA86" s="140"/>
      <c r="EDB86" s="140"/>
      <c r="EDC86" s="140"/>
      <c r="EDD86" s="140"/>
      <c r="EDE86" s="140"/>
      <c r="EDF86" s="140"/>
      <c r="EDG86" s="140"/>
      <c r="EDH86" s="140"/>
      <c r="EDI86" s="140"/>
      <c r="EDJ86" s="140"/>
      <c r="EDK86" s="140"/>
      <c r="EDL86" s="140"/>
      <c r="EDM86" s="140"/>
      <c r="EDN86" s="140"/>
      <c r="EDO86" s="140"/>
      <c r="EDP86" s="140"/>
      <c r="EDQ86" s="140"/>
      <c r="EDR86" s="140"/>
      <c r="EDS86" s="140"/>
      <c r="EDT86" s="140"/>
      <c r="EDU86" s="140"/>
      <c r="EDV86" s="140"/>
      <c r="EDW86" s="140"/>
      <c r="EDX86" s="140"/>
      <c r="EDY86" s="140"/>
      <c r="EDZ86" s="140"/>
      <c r="EEA86" s="140"/>
      <c r="EEB86" s="140"/>
      <c r="EEC86" s="140"/>
      <c r="EED86" s="140"/>
      <c r="EEE86" s="140"/>
      <c r="EEF86" s="140"/>
      <c r="EEG86" s="140"/>
      <c r="EEH86" s="140"/>
      <c r="EEI86" s="140"/>
      <c r="EEJ86" s="140"/>
      <c r="EEK86" s="140"/>
      <c r="EEL86" s="140"/>
      <c r="EEM86" s="140"/>
      <c r="EEN86" s="140"/>
      <c r="EEO86" s="140"/>
      <c r="EEP86" s="140"/>
      <c r="EEQ86" s="140"/>
      <c r="EER86" s="140"/>
      <c r="EES86" s="140"/>
      <c r="EET86" s="140"/>
      <c r="EEU86" s="140"/>
      <c r="EEV86" s="140"/>
      <c r="EEW86" s="140"/>
      <c r="EEX86" s="140"/>
      <c r="EEY86" s="140"/>
      <c r="EEZ86" s="140"/>
      <c r="EFA86" s="140"/>
      <c r="EFB86" s="140"/>
      <c r="EFC86" s="140"/>
      <c r="EFD86" s="140"/>
      <c r="EFE86" s="140"/>
      <c r="EFF86" s="140"/>
      <c r="EFG86" s="140"/>
      <c r="EFH86" s="140"/>
      <c r="EFI86" s="140"/>
      <c r="EFJ86" s="140"/>
      <c r="EFK86" s="140"/>
      <c r="EFL86" s="140"/>
      <c r="EFM86" s="140"/>
      <c r="EFN86" s="140"/>
      <c r="EFO86" s="140"/>
      <c r="EFP86" s="140"/>
      <c r="EFQ86" s="140"/>
      <c r="EFR86" s="140"/>
      <c r="EFS86" s="140"/>
      <c r="EFT86" s="140"/>
      <c r="EFU86" s="140"/>
      <c r="EFV86" s="140"/>
      <c r="EFW86" s="140"/>
      <c r="EFX86" s="140"/>
      <c r="EFY86" s="140"/>
      <c r="EFZ86" s="140"/>
      <c r="EGA86" s="140"/>
      <c r="EGB86" s="140"/>
      <c r="EGC86" s="140"/>
      <c r="EGD86" s="140"/>
      <c r="EGE86" s="140"/>
      <c r="EGF86" s="140"/>
      <c r="EGG86" s="140"/>
      <c r="EGH86" s="140"/>
      <c r="EGI86" s="140"/>
      <c r="EGJ86" s="140"/>
      <c r="EGK86" s="140"/>
      <c r="EGL86" s="140"/>
      <c r="EGM86" s="140"/>
      <c r="EGN86" s="140"/>
      <c r="EGO86" s="140"/>
      <c r="EGP86" s="140"/>
      <c r="EGQ86" s="140"/>
      <c r="EGR86" s="140"/>
      <c r="EGS86" s="140"/>
      <c r="EGT86" s="140"/>
      <c r="EGU86" s="140"/>
      <c r="EGV86" s="140"/>
      <c r="EGW86" s="140"/>
      <c r="EGX86" s="140"/>
      <c r="EGY86" s="140"/>
      <c r="EGZ86" s="140"/>
      <c r="EHA86" s="140"/>
      <c r="EHB86" s="140"/>
      <c r="EHC86" s="140"/>
      <c r="EHD86" s="140"/>
      <c r="EHE86" s="140"/>
      <c r="EHF86" s="140"/>
      <c r="EHG86" s="140"/>
      <c r="EHH86" s="140"/>
      <c r="EHI86" s="140"/>
      <c r="EHJ86" s="140"/>
      <c r="EHK86" s="140"/>
      <c r="EHL86" s="140"/>
      <c r="EHM86" s="140"/>
      <c r="EHN86" s="140"/>
      <c r="EHO86" s="140"/>
      <c r="EHP86" s="140"/>
      <c r="EHQ86" s="140"/>
      <c r="EHR86" s="140"/>
      <c r="EHS86" s="140"/>
      <c r="EHT86" s="140"/>
      <c r="EHU86" s="140"/>
      <c r="EHV86" s="140"/>
      <c r="EHW86" s="140"/>
      <c r="EHX86" s="140"/>
      <c r="EHY86" s="140"/>
      <c r="EHZ86" s="140"/>
      <c r="EIA86" s="140"/>
      <c r="EIB86" s="140"/>
      <c r="EIC86" s="140"/>
      <c r="EID86" s="140"/>
      <c r="EIE86" s="140"/>
      <c r="EIF86" s="140"/>
      <c r="EIG86" s="140"/>
      <c r="EIH86" s="140"/>
      <c r="EII86" s="140"/>
      <c r="EIJ86" s="140"/>
      <c r="EIK86" s="140"/>
      <c r="EIL86" s="140"/>
      <c r="EIM86" s="140"/>
      <c r="EIN86" s="140"/>
      <c r="EIO86" s="140"/>
      <c r="EIP86" s="140"/>
      <c r="EIQ86" s="140"/>
      <c r="EIR86" s="140"/>
      <c r="EIS86" s="140"/>
      <c r="EIT86" s="140"/>
      <c r="EIU86" s="140"/>
      <c r="EIV86" s="140"/>
      <c r="EIW86" s="140"/>
      <c r="EIX86" s="140"/>
      <c r="EIY86" s="140"/>
      <c r="EIZ86" s="140"/>
      <c r="EJA86" s="140"/>
      <c r="EJB86" s="140"/>
      <c r="EJC86" s="140"/>
      <c r="EJD86" s="140"/>
      <c r="EJE86" s="140"/>
      <c r="EJF86" s="140"/>
      <c r="EJG86" s="140"/>
      <c r="EJH86" s="140"/>
      <c r="EJI86" s="140"/>
      <c r="EJJ86" s="140"/>
      <c r="EJK86" s="140"/>
      <c r="EJL86" s="140"/>
      <c r="EJM86" s="140"/>
      <c r="EJN86" s="140"/>
      <c r="EJO86" s="140"/>
      <c r="EJP86" s="140"/>
      <c r="EJQ86" s="140"/>
      <c r="EJR86" s="140"/>
      <c r="EJS86" s="140"/>
      <c r="EJT86" s="140"/>
      <c r="EJU86" s="140"/>
      <c r="EJV86" s="140"/>
      <c r="EJW86" s="140"/>
      <c r="EJX86" s="140"/>
      <c r="EJY86" s="140"/>
      <c r="EJZ86" s="140"/>
      <c r="EKA86" s="140"/>
      <c r="EKB86" s="140"/>
      <c r="EKC86" s="140"/>
      <c r="EKD86" s="140"/>
      <c r="EKE86" s="140"/>
      <c r="EKF86" s="140"/>
      <c r="EKG86" s="140"/>
      <c r="EKH86" s="140"/>
      <c r="EKI86" s="140"/>
      <c r="EKJ86" s="140"/>
      <c r="EKK86" s="140"/>
      <c r="EKL86" s="140"/>
      <c r="EKM86" s="140"/>
      <c r="EKN86" s="140"/>
      <c r="EKO86" s="140"/>
      <c r="EKP86" s="140"/>
      <c r="EKQ86" s="140"/>
      <c r="EKR86" s="140"/>
      <c r="EKS86" s="140"/>
      <c r="EKT86" s="140"/>
      <c r="EKU86" s="140"/>
      <c r="EKV86" s="140"/>
      <c r="EKW86" s="140"/>
      <c r="EKX86" s="140"/>
      <c r="EKY86" s="140"/>
      <c r="EKZ86" s="140"/>
      <c r="ELA86" s="140"/>
      <c r="ELB86" s="140"/>
      <c r="ELC86" s="140"/>
      <c r="ELD86" s="140"/>
      <c r="ELE86" s="140"/>
      <c r="ELF86" s="140"/>
      <c r="ELG86" s="140"/>
      <c r="ELH86" s="140"/>
      <c r="ELI86" s="140"/>
      <c r="ELJ86" s="140"/>
      <c r="ELK86" s="140"/>
      <c r="ELL86" s="140"/>
      <c r="ELM86" s="140"/>
      <c r="ELN86" s="140"/>
      <c r="ELO86" s="140"/>
      <c r="ELP86" s="140"/>
      <c r="ELQ86" s="140"/>
      <c r="ELR86" s="140"/>
      <c r="ELS86" s="140"/>
      <c r="ELT86" s="140"/>
      <c r="ELU86" s="140"/>
      <c r="ELV86" s="140"/>
      <c r="ELW86" s="140"/>
      <c r="ELX86" s="140"/>
      <c r="ELY86" s="140"/>
      <c r="ELZ86" s="140"/>
      <c r="EMA86" s="140"/>
      <c r="EMB86" s="140"/>
      <c r="EMC86" s="140"/>
      <c r="EMD86" s="140"/>
      <c r="EME86" s="140"/>
      <c r="EMF86" s="140"/>
      <c r="EMG86" s="140"/>
      <c r="EMH86" s="140"/>
      <c r="EMI86" s="140"/>
      <c r="EMJ86" s="140"/>
      <c r="EMK86" s="140"/>
      <c r="EML86" s="140"/>
      <c r="EMM86" s="140"/>
      <c r="EMN86" s="140"/>
      <c r="EMO86" s="140"/>
      <c r="EMP86" s="140"/>
      <c r="EMQ86" s="140"/>
      <c r="EMR86" s="140"/>
      <c r="EMS86" s="140"/>
      <c r="EMT86" s="140"/>
      <c r="EMU86" s="140"/>
      <c r="EMV86" s="140"/>
      <c r="EMW86" s="140"/>
      <c r="EMX86" s="140"/>
      <c r="EMY86" s="140"/>
      <c r="EMZ86" s="140"/>
      <c r="ENA86" s="140"/>
      <c r="ENB86" s="140"/>
      <c r="ENC86" s="140"/>
      <c r="END86" s="140"/>
      <c r="ENE86" s="140"/>
      <c r="ENF86" s="140"/>
      <c r="ENG86" s="140"/>
      <c r="ENH86" s="140"/>
      <c r="ENI86" s="140"/>
      <c r="ENJ86" s="140"/>
      <c r="ENK86" s="140"/>
      <c r="ENL86" s="140"/>
      <c r="ENM86" s="140"/>
      <c r="ENN86" s="140"/>
      <c r="ENO86" s="140"/>
      <c r="ENP86" s="140"/>
      <c r="ENQ86" s="140"/>
      <c r="ENR86" s="140"/>
      <c r="ENS86" s="140"/>
      <c r="ENT86" s="140"/>
      <c r="ENU86" s="140"/>
      <c r="ENV86" s="140"/>
      <c r="ENW86" s="140"/>
      <c r="ENX86" s="140"/>
      <c r="ENY86" s="140"/>
      <c r="ENZ86" s="140"/>
      <c r="EOA86" s="140"/>
      <c r="EOB86" s="140"/>
      <c r="EOC86" s="140"/>
      <c r="EOD86" s="140"/>
      <c r="EOE86" s="140"/>
      <c r="EOF86" s="140"/>
      <c r="EOG86" s="140"/>
      <c r="EOH86" s="140"/>
      <c r="EOI86" s="140"/>
      <c r="EOJ86" s="140"/>
      <c r="EOK86" s="140"/>
      <c r="EOL86" s="140"/>
      <c r="EOM86" s="140"/>
      <c r="EON86" s="140"/>
      <c r="EOO86" s="140"/>
      <c r="EOP86" s="140"/>
      <c r="EOQ86" s="140"/>
      <c r="EOR86" s="140"/>
      <c r="EOS86" s="140"/>
      <c r="EOT86" s="140"/>
      <c r="EOU86" s="140"/>
      <c r="EOV86" s="140"/>
      <c r="EOW86" s="140"/>
      <c r="EOX86" s="140"/>
      <c r="EOY86" s="140"/>
      <c r="EOZ86" s="140"/>
      <c r="EPA86" s="140"/>
      <c r="EPB86" s="140"/>
      <c r="EPC86" s="140"/>
      <c r="EPD86" s="140"/>
      <c r="EPE86" s="140"/>
      <c r="EPF86" s="140"/>
      <c r="EPG86" s="140"/>
      <c r="EPH86" s="140"/>
      <c r="EPI86" s="140"/>
      <c r="EPJ86" s="140"/>
      <c r="EPK86" s="140"/>
      <c r="EPL86" s="140"/>
      <c r="EPM86" s="140"/>
      <c r="EPN86" s="140"/>
      <c r="EPO86" s="140"/>
      <c r="EPP86" s="140"/>
      <c r="EPQ86" s="140"/>
      <c r="EPR86" s="140"/>
      <c r="EPS86" s="140"/>
      <c r="EPT86" s="140"/>
      <c r="EPU86" s="140"/>
      <c r="EPV86" s="140"/>
      <c r="EPW86" s="140"/>
      <c r="EPX86" s="140"/>
      <c r="EPY86" s="140"/>
      <c r="EPZ86" s="140"/>
      <c r="EQA86" s="140"/>
      <c r="EQB86" s="140"/>
      <c r="EQC86" s="140"/>
      <c r="EQD86" s="140"/>
      <c r="EQE86" s="140"/>
      <c r="EQF86" s="140"/>
      <c r="EQG86" s="140"/>
      <c r="EQH86" s="140"/>
      <c r="EQI86" s="140"/>
      <c r="EQJ86" s="140"/>
      <c r="EQK86" s="140"/>
      <c r="EQL86" s="140"/>
      <c r="EQM86" s="140"/>
      <c r="EQN86" s="140"/>
      <c r="EQO86" s="140"/>
      <c r="EQP86" s="140"/>
      <c r="EQQ86" s="140"/>
      <c r="EQR86" s="140"/>
      <c r="EQS86" s="140"/>
      <c r="EQT86" s="140"/>
      <c r="EQU86" s="140"/>
      <c r="EQV86" s="140"/>
      <c r="EQW86" s="140"/>
      <c r="EQX86" s="140"/>
      <c r="EQY86" s="140"/>
      <c r="EQZ86" s="140"/>
      <c r="ERA86" s="140"/>
      <c r="ERB86" s="140"/>
      <c r="ERC86" s="140"/>
      <c r="ERD86" s="140"/>
      <c r="ERE86" s="140"/>
      <c r="ERF86" s="140"/>
      <c r="ERG86" s="140"/>
      <c r="ERH86" s="140"/>
      <c r="ERI86" s="140"/>
      <c r="ERJ86" s="140"/>
      <c r="ERK86" s="140"/>
      <c r="ERL86" s="140"/>
      <c r="ERM86" s="140"/>
      <c r="ERN86" s="140"/>
      <c r="ERO86" s="140"/>
      <c r="ERP86" s="140"/>
      <c r="ERQ86" s="140"/>
      <c r="ERR86" s="140"/>
      <c r="ERS86" s="140"/>
      <c r="ERT86" s="140"/>
      <c r="ERU86" s="140"/>
      <c r="ERV86" s="140"/>
      <c r="ERW86" s="140"/>
      <c r="ERX86" s="140"/>
      <c r="ERY86" s="140"/>
      <c r="ERZ86" s="140"/>
      <c r="ESA86" s="140"/>
      <c r="ESB86" s="140"/>
      <c r="ESC86" s="140"/>
      <c r="ESD86" s="140"/>
      <c r="ESE86" s="140"/>
      <c r="ESF86" s="140"/>
      <c r="ESG86" s="140"/>
      <c r="ESH86" s="140"/>
      <c r="ESI86" s="140"/>
      <c r="ESJ86" s="140"/>
      <c r="ESK86" s="140"/>
      <c r="ESL86" s="140"/>
      <c r="ESM86" s="140"/>
      <c r="ESN86" s="140"/>
      <c r="ESO86" s="140"/>
      <c r="ESP86" s="140"/>
      <c r="ESQ86" s="140"/>
      <c r="ESR86" s="140"/>
      <c r="ESS86" s="140"/>
      <c r="EST86" s="140"/>
      <c r="ESU86" s="140"/>
      <c r="ESV86" s="140"/>
      <c r="ESW86" s="140"/>
      <c r="ESX86" s="140"/>
      <c r="ESY86" s="140"/>
      <c r="ESZ86" s="140"/>
      <c r="ETA86" s="140"/>
      <c r="ETB86" s="140"/>
      <c r="ETC86" s="140"/>
      <c r="ETD86" s="140"/>
      <c r="ETE86" s="140"/>
      <c r="ETF86" s="140"/>
      <c r="ETG86" s="140"/>
      <c r="ETH86" s="140"/>
      <c r="ETI86" s="140"/>
      <c r="ETJ86" s="140"/>
      <c r="ETK86" s="140"/>
      <c r="ETL86" s="140"/>
      <c r="ETM86" s="140"/>
      <c r="ETN86" s="140"/>
      <c r="ETO86" s="140"/>
      <c r="ETP86" s="140"/>
      <c r="ETQ86" s="140"/>
      <c r="ETR86" s="140"/>
      <c r="ETS86" s="140"/>
      <c r="ETT86" s="140"/>
      <c r="ETU86" s="140"/>
      <c r="ETV86" s="140"/>
      <c r="ETW86" s="140"/>
      <c r="ETX86" s="140"/>
      <c r="ETY86" s="140"/>
      <c r="ETZ86" s="140"/>
      <c r="EUA86" s="140"/>
      <c r="EUB86" s="140"/>
      <c r="EUC86" s="140"/>
      <c r="EUD86" s="140"/>
      <c r="EUE86" s="140"/>
      <c r="EUF86" s="140"/>
      <c r="EUG86" s="140"/>
      <c r="EUH86" s="140"/>
      <c r="EUI86" s="140"/>
      <c r="EUJ86" s="140"/>
      <c r="EUK86" s="140"/>
      <c r="EUL86" s="140"/>
      <c r="EUM86" s="140"/>
      <c r="EUN86" s="140"/>
      <c r="EUO86" s="140"/>
      <c r="EUP86" s="140"/>
      <c r="EUQ86" s="140"/>
      <c r="EUR86" s="140"/>
      <c r="EUS86" s="140"/>
      <c r="EUT86" s="140"/>
      <c r="EUU86" s="140"/>
      <c r="EUV86" s="140"/>
      <c r="EUW86" s="140"/>
      <c r="EUX86" s="140"/>
      <c r="EUY86" s="140"/>
      <c r="EUZ86" s="140"/>
      <c r="EVA86" s="140"/>
      <c r="EVB86" s="140"/>
      <c r="EVC86" s="140"/>
      <c r="EVD86" s="140"/>
      <c r="EVE86" s="140"/>
      <c r="EVF86" s="140"/>
      <c r="EVG86" s="140"/>
      <c r="EVH86" s="140"/>
      <c r="EVI86" s="140"/>
      <c r="EVJ86" s="140"/>
      <c r="EVK86" s="140"/>
      <c r="EVL86" s="140"/>
      <c r="EVM86" s="140"/>
      <c r="EVN86" s="140"/>
      <c r="EVO86" s="140"/>
      <c r="EVP86" s="140"/>
      <c r="EVQ86" s="140"/>
      <c r="EVR86" s="140"/>
      <c r="EVS86" s="140"/>
      <c r="EVT86" s="140"/>
      <c r="EVU86" s="140"/>
      <c r="EVV86" s="140"/>
      <c r="EVW86" s="140"/>
      <c r="EVX86" s="140"/>
      <c r="EVY86" s="140"/>
      <c r="EVZ86" s="140"/>
      <c r="EWA86" s="140"/>
      <c r="EWB86" s="140"/>
      <c r="EWC86" s="140"/>
      <c r="EWD86" s="140"/>
      <c r="EWE86" s="140"/>
      <c r="EWF86" s="140"/>
      <c r="EWG86" s="140"/>
      <c r="EWH86" s="140"/>
      <c r="EWI86" s="140"/>
      <c r="EWJ86" s="140"/>
      <c r="EWK86" s="140"/>
      <c r="EWL86" s="140"/>
      <c r="EWM86" s="140"/>
      <c r="EWN86" s="140"/>
      <c r="EWO86" s="140"/>
      <c r="EWP86" s="140"/>
      <c r="EWQ86" s="140"/>
      <c r="EWR86" s="140"/>
      <c r="EWS86" s="140"/>
      <c r="EWT86" s="140"/>
      <c r="EWU86" s="140"/>
      <c r="EWV86" s="140"/>
      <c r="EWW86" s="140"/>
      <c r="EWX86" s="140"/>
      <c r="EWY86" s="140"/>
      <c r="EWZ86" s="140"/>
      <c r="EXA86" s="140"/>
      <c r="EXB86" s="140"/>
      <c r="EXC86" s="140"/>
      <c r="EXD86" s="140"/>
      <c r="EXE86" s="140"/>
      <c r="EXF86" s="140"/>
      <c r="EXG86" s="140"/>
      <c r="EXH86" s="140"/>
      <c r="EXI86" s="140"/>
      <c r="EXJ86" s="140"/>
      <c r="EXK86" s="140"/>
      <c r="EXL86" s="140"/>
      <c r="EXM86" s="140"/>
      <c r="EXN86" s="140"/>
      <c r="EXO86" s="140"/>
      <c r="EXP86" s="140"/>
      <c r="EXQ86" s="140"/>
      <c r="EXR86" s="140"/>
      <c r="EXS86" s="140"/>
      <c r="EXT86" s="140"/>
      <c r="EXU86" s="140"/>
      <c r="EXV86" s="140"/>
      <c r="EXW86" s="140"/>
      <c r="EXX86" s="140"/>
      <c r="EXY86" s="140"/>
      <c r="EXZ86" s="140"/>
      <c r="EYA86" s="140"/>
      <c r="EYB86" s="140"/>
      <c r="EYC86" s="140"/>
      <c r="EYD86" s="140"/>
      <c r="EYE86" s="140"/>
      <c r="EYF86" s="140"/>
      <c r="EYG86" s="140"/>
      <c r="EYH86" s="140"/>
      <c r="EYI86" s="140"/>
      <c r="EYJ86" s="140"/>
      <c r="EYK86" s="140"/>
      <c r="EYL86" s="140"/>
      <c r="EYM86" s="140"/>
      <c r="EYN86" s="140"/>
      <c r="EYO86" s="140"/>
      <c r="EYP86" s="140"/>
      <c r="EYQ86" s="140"/>
      <c r="EYR86" s="140"/>
      <c r="EYS86" s="140"/>
      <c r="EYT86" s="140"/>
      <c r="EYU86" s="140"/>
      <c r="EYV86" s="140"/>
      <c r="EYW86" s="140"/>
      <c r="EYX86" s="140"/>
      <c r="EYY86" s="140"/>
      <c r="EYZ86" s="140"/>
      <c r="EZA86" s="140"/>
      <c r="EZB86" s="140"/>
      <c r="EZC86" s="140"/>
      <c r="EZD86" s="140"/>
      <c r="EZE86" s="140"/>
      <c r="EZF86" s="140"/>
      <c r="EZG86" s="140"/>
      <c r="EZH86" s="140"/>
      <c r="EZI86" s="140"/>
      <c r="EZJ86" s="140"/>
      <c r="EZK86" s="140"/>
      <c r="EZL86" s="140"/>
      <c r="EZM86" s="140"/>
      <c r="EZN86" s="140"/>
      <c r="EZO86" s="140"/>
      <c r="EZP86" s="140"/>
      <c r="EZQ86" s="140"/>
      <c r="EZR86" s="140"/>
      <c r="EZS86" s="140"/>
      <c r="EZT86" s="140"/>
      <c r="EZU86" s="140"/>
      <c r="EZV86" s="140"/>
      <c r="EZW86" s="140"/>
      <c r="EZX86" s="140"/>
      <c r="EZY86" s="140"/>
      <c r="EZZ86" s="140"/>
      <c r="FAA86" s="140"/>
      <c r="FAB86" s="140"/>
      <c r="FAC86" s="140"/>
      <c r="FAD86" s="140"/>
      <c r="FAE86" s="140"/>
      <c r="FAF86" s="140"/>
      <c r="FAG86" s="140"/>
      <c r="FAH86" s="140"/>
      <c r="FAI86" s="140"/>
      <c r="FAJ86" s="140"/>
      <c r="FAK86" s="140"/>
      <c r="FAL86" s="140"/>
      <c r="FAM86" s="140"/>
      <c r="FAN86" s="140"/>
      <c r="FAO86" s="140"/>
      <c r="FAP86" s="140"/>
      <c r="FAQ86" s="140"/>
      <c r="FAR86" s="140"/>
      <c r="FAS86" s="140"/>
      <c r="FAT86" s="140"/>
      <c r="FAU86" s="140"/>
      <c r="FAV86" s="140"/>
      <c r="FAW86" s="140"/>
      <c r="FAX86" s="140"/>
      <c r="FAY86" s="140"/>
      <c r="FAZ86" s="140"/>
      <c r="FBA86" s="140"/>
      <c r="FBB86" s="140"/>
      <c r="FBC86" s="140"/>
      <c r="FBD86" s="140"/>
      <c r="FBE86" s="140"/>
      <c r="FBF86" s="140"/>
      <c r="FBG86" s="140"/>
      <c r="FBH86" s="140"/>
      <c r="FBI86" s="140"/>
      <c r="FBJ86" s="140"/>
      <c r="FBK86" s="140"/>
      <c r="FBL86" s="140"/>
      <c r="FBM86" s="140"/>
      <c r="FBN86" s="140"/>
      <c r="FBO86" s="140"/>
      <c r="FBP86" s="140"/>
      <c r="FBQ86" s="140"/>
      <c r="FBR86" s="140"/>
      <c r="FBS86" s="140"/>
      <c r="FBT86" s="140"/>
      <c r="FBU86" s="140"/>
      <c r="FBV86" s="140"/>
      <c r="FBW86" s="140"/>
      <c r="FBX86" s="140"/>
      <c r="FBY86" s="140"/>
      <c r="FBZ86" s="140"/>
      <c r="FCA86" s="140"/>
      <c r="FCB86" s="140"/>
      <c r="FCC86" s="140"/>
      <c r="FCD86" s="140"/>
      <c r="FCE86" s="140"/>
      <c r="FCF86" s="140"/>
      <c r="FCG86" s="140"/>
      <c r="FCH86" s="140"/>
      <c r="FCI86" s="140"/>
      <c r="FCJ86" s="140"/>
      <c r="FCK86" s="140"/>
      <c r="FCL86" s="140"/>
      <c r="FCM86" s="140"/>
      <c r="FCN86" s="140"/>
      <c r="FCO86" s="140"/>
      <c r="FCP86" s="140"/>
      <c r="FCQ86" s="140"/>
      <c r="FCR86" s="140"/>
      <c r="FCS86" s="140"/>
      <c r="FCT86" s="140"/>
      <c r="FCU86" s="140"/>
      <c r="FCV86" s="140"/>
      <c r="FCW86" s="140"/>
      <c r="FCX86" s="140"/>
      <c r="FCY86" s="140"/>
      <c r="FCZ86" s="140"/>
      <c r="FDA86" s="140"/>
      <c r="FDB86" s="140"/>
      <c r="FDC86" s="140"/>
      <c r="FDD86" s="140"/>
      <c r="FDE86" s="140"/>
      <c r="FDF86" s="140"/>
      <c r="FDG86" s="140"/>
      <c r="FDH86" s="140"/>
      <c r="FDI86" s="140"/>
      <c r="FDJ86" s="140"/>
      <c r="FDK86" s="140"/>
      <c r="FDL86" s="140"/>
      <c r="FDM86" s="140"/>
      <c r="FDN86" s="140"/>
      <c r="FDO86" s="140"/>
      <c r="FDP86" s="140"/>
      <c r="FDQ86" s="140"/>
      <c r="FDR86" s="140"/>
      <c r="FDS86" s="140"/>
      <c r="FDT86" s="140"/>
      <c r="FDU86" s="140"/>
      <c r="FDV86" s="140"/>
      <c r="FDW86" s="140"/>
      <c r="FDX86" s="140"/>
      <c r="FDY86" s="140"/>
      <c r="FDZ86" s="140"/>
      <c r="FEA86" s="140"/>
      <c r="FEB86" s="140"/>
      <c r="FEC86" s="140"/>
      <c r="FED86" s="140"/>
      <c r="FEE86" s="140"/>
      <c r="FEF86" s="140"/>
      <c r="FEG86" s="140"/>
      <c r="FEH86" s="140"/>
      <c r="FEI86" s="140"/>
      <c r="FEJ86" s="140"/>
      <c r="FEK86" s="140"/>
      <c r="FEL86" s="140"/>
      <c r="FEM86" s="140"/>
      <c r="FEN86" s="140"/>
      <c r="FEO86" s="140"/>
      <c r="FEP86" s="140"/>
      <c r="FEQ86" s="140"/>
      <c r="FER86" s="140"/>
      <c r="FES86" s="140"/>
      <c r="FET86" s="140"/>
      <c r="FEU86" s="140"/>
      <c r="FEV86" s="140"/>
      <c r="FEW86" s="140"/>
      <c r="FEX86" s="140"/>
      <c r="FEY86" s="140"/>
      <c r="FEZ86" s="140"/>
      <c r="FFA86" s="140"/>
      <c r="FFB86" s="140"/>
      <c r="FFC86" s="140"/>
      <c r="FFD86" s="140"/>
      <c r="FFE86" s="140"/>
      <c r="FFF86" s="140"/>
      <c r="FFG86" s="140"/>
      <c r="FFH86" s="140"/>
      <c r="FFI86" s="140"/>
      <c r="FFJ86" s="140"/>
      <c r="FFK86" s="140"/>
      <c r="FFL86" s="140"/>
      <c r="FFM86" s="140"/>
      <c r="FFN86" s="140"/>
      <c r="FFO86" s="140"/>
      <c r="FFP86" s="140"/>
      <c r="FFQ86" s="140"/>
      <c r="FFR86" s="140"/>
      <c r="FFS86" s="140"/>
      <c r="FFT86" s="140"/>
      <c r="FFU86" s="140"/>
      <c r="FFV86" s="140"/>
      <c r="FFW86" s="140"/>
      <c r="FFX86" s="140"/>
      <c r="FFY86" s="140"/>
      <c r="FFZ86" s="140"/>
      <c r="FGA86" s="140"/>
      <c r="FGB86" s="140"/>
      <c r="FGC86" s="140"/>
      <c r="FGD86" s="140"/>
      <c r="FGE86" s="140"/>
      <c r="FGF86" s="140"/>
      <c r="FGG86" s="140"/>
      <c r="FGH86" s="140"/>
      <c r="FGI86" s="140"/>
      <c r="FGJ86" s="140"/>
      <c r="FGK86" s="140"/>
      <c r="FGL86" s="140"/>
      <c r="FGM86" s="140"/>
      <c r="FGN86" s="140"/>
      <c r="FGO86" s="140"/>
      <c r="FGP86" s="140"/>
      <c r="FGQ86" s="140"/>
      <c r="FGR86" s="140"/>
      <c r="FGS86" s="140"/>
      <c r="FGT86" s="140"/>
      <c r="FGU86" s="140"/>
      <c r="FGV86" s="140"/>
      <c r="FGW86" s="140"/>
      <c r="FGX86" s="140"/>
      <c r="FGY86" s="140"/>
      <c r="FGZ86" s="140"/>
      <c r="FHA86" s="140"/>
      <c r="FHB86" s="140"/>
      <c r="FHC86" s="140"/>
      <c r="FHD86" s="140"/>
      <c r="FHE86" s="140"/>
      <c r="FHF86" s="140"/>
      <c r="FHG86" s="140"/>
      <c r="FHH86" s="140"/>
      <c r="FHI86" s="140"/>
      <c r="FHJ86" s="140"/>
      <c r="FHK86" s="140"/>
      <c r="FHL86" s="140"/>
      <c r="FHM86" s="140"/>
      <c r="FHN86" s="140"/>
      <c r="FHO86" s="140"/>
      <c r="FHP86" s="140"/>
      <c r="FHQ86" s="140"/>
      <c r="FHR86" s="140"/>
      <c r="FHS86" s="140"/>
      <c r="FHT86" s="140"/>
      <c r="FHU86" s="140"/>
      <c r="FHV86" s="140"/>
      <c r="FHW86" s="140"/>
      <c r="FHX86" s="140"/>
      <c r="FHY86" s="140"/>
      <c r="FHZ86" s="140"/>
      <c r="FIA86" s="140"/>
      <c r="FIB86" s="140"/>
      <c r="FIC86" s="140"/>
      <c r="FID86" s="140"/>
      <c r="FIE86" s="140"/>
      <c r="FIF86" s="140"/>
      <c r="FIG86" s="140"/>
      <c r="FIH86" s="140"/>
      <c r="FII86" s="140"/>
      <c r="FIJ86" s="140"/>
      <c r="FIK86" s="140"/>
      <c r="FIL86" s="140"/>
      <c r="FIM86" s="140"/>
      <c r="FIN86" s="140"/>
      <c r="FIO86" s="140"/>
      <c r="FIP86" s="140"/>
      <c r="FIQ86" s="140"/>
      <c r="FIR86" s="140"/>
      <c r="FIS86" s="140"/>
      <c r="FIT86" s="140"/>
      <c r="FIU86" s="140"/>
      <c r="FIV86" s="140"/>
      <c r="FIW86" s="140"/>
      <c r="FIX86" s="140"/>
      <c r="FIY86" s="140"/>
      <c r="FIZ86" s="140"/>
      <c r="FJA86" s="140"/>
      <c r="FJB86" s="140"/>
      <c r="FJC86" s="140"/>
      <c r="FJD86" s="140"/>
      <c r="FJE86" s="140"/>
      <c r="FJF86" s="140"/>
      <c r="FJG86" s="140"/>
      <c r="FJH86" s="140"/>
      <c r="FJI86" s="140"/>
      <c r="FJJ86" s="140"/>
      <c r="FJK86" s="140"/>
      <c r="FJL86" s="140"/>
      <c r="FJM86" s="140"/>
      <c r="FJN86" s="140"/>
      <c r="FJO86" s="140"/>
      <c r="FJP86" s="140"/>
      <c r="FJQ86" s="140"/>
      <c r="FJR86" s="140"/>
      <c r="FJS86" s="140"/>
      <c r="FJT86" s="140"/>
      <c r="FJU86" s="140"/>
      <c r="FJV86" s="140"/>
      <c r="FJW86" s="140"/>
      <c r="FJX86" s="140"/>
      <c r="FJY86" s="140"/>
      <c r="FJZ86" s="140"/>
      <c r="FKA86" s="140"/>
      <c r="FKB86" s="140"/>
      <c r="FKC86" s="140"/>
      <c r="FKD86" s="140"/>
      <c r="FKE86" s="140"/>
      <c r="FKF86" s="140"/>
      <c r="FKG86" s="140"/>
      <c r="FKH86" s="140"/>
      <c r="FKI86" s="140"/>
      <c r="FKJ86" s="140"/>
      <c r="FKK86" s="140"/>
      <c r="FKL86" s="140"/>
      <c r="FKM86" s="140"/>
      <c r="FKN86" s="140"/>
      <c r="FKO86" s="140"/>
      <c r="FKP86" s="140"/>
      <c r="FKQ86" s="140"/>
      <c r="FKR86" s="140"/>
      <c r="FKS86" s="140"/>
      <c r="FKT86" s="140"/>
      <c r="FKU86" s="140"/>
      <c r="FKV86" s="140"/>
      <c r="FKW86" s="140"/>
      <c r="FKX86" s="140"/>
      <c r="FKY86" s="140"/>
      <c r="FKZ86" s="140"/>
      <c r="FLA86" s="140"/>
      <c r="FLB86" s="140"/>
      <c r="FLC86" s="140"/>
      <c r="FLD86" s="140"/>
      <c r="FLE86" s="140"/>
      <c r="FLF86" s="140"/>
      <c r="FLG86" s="140"/>
      <c r="FLH86" s="140"/>
      <c r="FLI86" s="140"/>
      <c r="FLJ86" s="140"/>
      <c r="FLK86" s="140"/>
      <c r="FLL86" s="140"/>
      <c r="FLM86" s="140"/>
      <c r="FLN86" s="140"/>
      <c r="FLO86" s="140"/>
      <c r="FLP86" s="140"/>
      <c r="FLQ86" s="140"/>
      <c r="FLR86" s="140"/>
      <c r="FLS86" s="140"/>
      <c r="FLT86" s="140"/>
      <c r="FLU86" s="140"/>
      <c r="FLV86" s="140"/>
      <c r="FLW86" s="140"/>
      <c r="FLX86" s="140"/>
      <c r="FLY86" s="140"/>
      <c r="FLZ86" s="140"/>
      <c r="FMA86" s="140"/>
      <c r="FMB86" s="140"/>
      <c r="FMC86" s="140"/>
      <c r="FMD86" s="140"/>
      <c r="FME86" s="140"/>
      <c r="FMF86" s="140"/>
      <c r="FMG86" s="140"/>
      <c r="FMH86" s="140"/>
      <c r="FMI86" s="140"/>
      <c r="FMJ86" s="140"/>
      <c r="FMK86" s="140"/>
      <c r="FML86" s="140"/>
      <c r="FMM86" s="140"/>
      <c r="FMN86" s="140"/>
      <c r="FMO86" s="140"/>
      <c r="FMP86" s="140"/>
      <c r="FMQ86" s="140"/>
      <c r="FMR86" s="140"/>
      <c r="FMS86" s="140"/>
      <c r="FMT86" s="140"/>
      <c r="FMU86" s="140"/>
      <c r="FMV86" s="140"/>
      <c r="FMW86" s="140"/>
      <c r="FMX86" s="140"/>
      <c r="FMY86" s="140"/>
      <c r="FMZ86" s="140"/>
      <c r="FNA86" s="140"/>
      <c r="FNB86" s="140"/>
      <c r="FNC86" s="140"/>
      <c r="FND86" s="140"/>
      <c r="FNE86" s="140"/>
      <c r="FNF86" s="140"/>
      <c r="FNG86" s="140"/>
      <c r="FNH86" s="140"/>
      <c r="FNI86" s="140"/>
      <c r="FNJ86" s="140"/>
      <c r="FNK86" s="140"/>
      <c r="FNL86" s="140"/>
      <c r="FNM86" s="140"/>
      <c r="FNN86" s="140"/>
      <c r="FNO86" s="140"/>
      <c r="FNP86" s="140"/>
      <c r="FNQ86" s="140"/>
      <c r="FNR86" s="140"/>
      <c r="FNS86" s="140"/>
      <c r="FNT86" s="140"/>
      <c r="FNU86" s="140"/>
      <c r="FNV86" s="140"/>
      <c r="FNW86" s="140"/>
      <c r="FNX86" s="140"/>
      <c r="FNY86" s="140"/>
      <c r="FNZ86" s="140"/>
      <c r="FOA86" s="140"/>
      <c r="FOB86" s="140"/>
      <c r="FOC86" s="140"/>
      <c r="FOD86" s="140"/>
      <c r="FOE86" s="140"/>
      <c r="FOF86" s="140"/>
      <c r="FOG86" s="140"/>
      <c r="FOH86" s="140"/>
      <c r="FOI86" s="140"/>
      <c r="FOJ86" s="140"/>
      <c r="FOK86" s="140"/>
      <c r="FOL86" s="140"/>
      <c r="FOM86" s="140"/>
      <c r="FON86" s="140"/>
      <c r="FOO86" s="140"/>
      <c r="FOP86" s="140"/>
      <c r="FOQ86" s="140"/>
      <c r="FOR86" s="140"/>
      <c r="FOS86" s="140"/>
      <c r="FOT86" s="140"/>
      <c r="FOU86" s="140"/>
      <c r="FOV86" s="140"/>
      <c r="FOW86" s="140"/>
      <c r="FOX86" s="140"/>
      <c r="FOY86" s="140"/>
      <c r="FOZ86" s="140"/>
      <c r="FPA86" s="140"/>
      <c r="FPB86" s="140"/>
      <c r="FPC86" s="140"/>
      <c r="FPD86" s="140"/>
      <c r="FPE86" s="140"/>
      <c r="FPF86" s="140"/>
      <c r="FPG86" s="140"/>
      <c r="FPH86" s="140"/>
      <c r="FPI86" s="140"/>
      <c r="FPJ86" s="140"/>
      <c r="FPK86" s="140"/>
      <c r="FPL86" s="140"/>
      <c r="FPM86" s="140"/>
      <c r="FPN86" s="140"/>
      <c r="FPO86" s="140"/>
      <c r="FPP86" s="140"/>
      <c r="FPQ86" s="140"/>
      <c r="FPR86" s="140"/>
      <c r="FPS86" s="140"/>
      <c r="FPT86" s="140"/>
      <c r="FPU86" s="140"/>
      <c r="FPV86" s="140"/>
      <c r="FPW86" s="140"/>
      <c r="FPX86" s="140"/>
      <c r="FPY86" s="140"/>
      <c r="FPZ86" s="140"/>
      <c r="FQA86" s="140"/>
      <c r="FQB86" s="140"/>
      <c r="FQC86" s="140"/>
      <c r="FQD86" s="140"/>
      <c r="FQE86" s="140"/>
      <c r="FQF86" s="140"/>
      <c r="FQG86" s="140"/>
      <c r="FQH86" s="140"/>
      <c r="FQI86" s="140"/>
      <c r="FQJ86" s="140"/>
      <c r="FQK86" s="140"/>
      <c r="FQL86" s="140"/>
      <c r="FQM86" s="140"/>
      <c r="FQN86" s="140"/>
      <c r="FQO86" s="140"/>
      <c r="FQP86" s="140"/>
      <c r="FQQ86" s="140"/>
      <c r="FQR86" s="140"/>
      <c r="FQS86" s="140"/>
      <c r="FQT86" s="140"/>
      <c r="FQU86" s="140"/>
      <c r="FQV86" s="140"/>
      <c r="FQW86" s="140"/>
      <c r="FQX86" s="140"/>
      <c r="FQY86" s="140"/>
      <c r="FQZ86" s="140"/>
      <c r="FRA86" s="140"/>
      <c r="FRB86" s="140"/>
      <c r="FRC86" s="140"/>
      <c r="FRD86" s="140"/>
      <c r="FRE86" s="140"/>
      <c r="FRF86" s="140"/>
      <c r="FRG86" s="140"/>
      <c r="FRH86" s="140"/>
      <c r="FRI86" s="140"/>
      <c r="FRJ86" s="140"/>
      <c r="FRK86" s="140"/>
      <c r="FRL86" s="140"/>
      <c r="FRM86" s="140"/>
      <c r="FRN86" s="140"/>
      <c r="FRO86" s="140"/>
      <c r="FRP86" s="140"/>
      <c r="FRQ86" s="140"/>
      <c r="FRR86" s="140"/>
      <c r="FRS86" s="140"/>
      <c r="FRT86" s="140"/>
      <c r="FRU86" s="140"/>
      <c r="FRV86" s="140"/>
      <c r="FRW86" s="140"/>
      <c r="FRX86" s="140"/>
      <c r="FRY86" s="140"/>
      <c r="FRZ86" s="140"/>
      <c r="FSA86" s="140"/>
      <c r="FSB86" s="140"/>
      <c r="FSC86" s="140"/>
      <c r="FSD86" s="140"/>
      <c r="FSE86" s="140"/>
      <c r="FSF86" s="140"/>
      <c r="FSG86" s="140"/>
      <c r="FSH86" s="140"/>
      <c r="FSI86" s="140"/>
      <c r="FSJ86" s="140"/>
      <c r="FSK86" s="140"/>
      <c r="FSL86" s="140"/>
      <c r="FSM86" s="140"/>
      <c r="FSN86" s="140"/>
      <c r="FSO86" s="140"/>
      <c r="FSP86" s="140"/>
      <c r="FSQ86" s="140"/>
      <c r="FSR86" s="140"/>
      <c r="FSS86" s="140"/>
      <c r="FST86" s="140"/>
      <c r="FSU86" s="140"/>
      <c r="FSV86" s="140"/>
      <c r="FSW86" s="140"/>
      <c r="FSX86" s="140"/>
      <c r="FSY86" s="140"/>
      <c r="FSZ86" s="140"/>
      <c r="FTA86" s="140"/>
      <c r="FTB86" s="140"/>
      <c r="FTC86" s="140"/>
      <c r="FTD86" s="140"/>
      <c r="FTE86" s="140"/>
      <c r="FTF86" s="140"/>
      <c r="FTG86" s="140"/>
      <c r="FTH86" s="140"/>
      <c r="FTI86" s="140"/>
      <c r="FTJ86" s="140"/>
      <c r="FTK86" s="140"/>
      <c r="FTL86" s="140"/>
      <c r="FTM86" s="140"/>
      <c r="FTN86" s="140"/>
      <c r="FTO86" s="140"/>
      <c r="FTP86" s="140"/>
      <c r="FTQ86" s="140"/>
      <c r="FTR86" s="140"/>
      <c r="FTS86" s="140"/>
      <c r="FTT86" s="140"/>
      <c r="FTU86" s="140"/>
      <c r="FTV86" s="140"/>
      <c r="FTW86" s="140"/>
      <c r="FTX86" s="140"/>
      <c r="FTY86" s="140"/>
      <c r="FTZ86" s="140"/>
      <c r="FUA86" s="140"/>
      <c r="FUB86" s="140"/>
      <c r="FUC86" s="140"/>
      <c r="FUD86" s="140"/>
      <c r="FUE86" s="140"/>
      <c r="FUF86" s="140"/>
      <c r="FUG86" s="140"/>
      <c r="FUH86" s="140"/>
      <c r="FUI86" s="140"/>
      <c r="FUJ86" s="140"/>
      <c r="FUK86" s="140"/>
      <c r="FUL86" s="140"/>
      <c r="FUM86" s="140"/>
      <c r="FUN86" s="140"/>
      <c r="FUO86" s="140"/>
      <c r="FUP86" s="140"/>
      <c r="FUQ86" s="140"/>
      <c r="FUR86" s="140"/>
      <c r="FUS86" s="140"/>
      <c r="FUT86" s="140"/>
      <c r="FUU86" s="140"/>
      <c r="FUV86" s="140"/>
      <c r="FUW86" s="140"/>
      <c r="FUX86" s="140"/>
      <c r="FUY86" s="140"/>
      <c r="FUZ86" s="140"/>
      <c r="FVA86" s="140"/>
      <c r="FVB86" s="140"/>
      <c r="FVC86" s="140"/>
      <c r="FVD86" s="140"/>
      <c r="FVE86" s="140"/>
      <c r="FVF86" s="140"/>
      <c r="FVG86" s="140"/>
      <c r="FVH86" s="140"/>
      <c r="FVI86" s="140"/>
      <c r="FVJ86" s="140"/>
      <c r="FVK86" s="140"/>
      <c r="FVL86" s="140"/>
      <c r="FVM86" s="140"/>
      <c r="FVN86" s="140"/>
      <c r="FVO86" s="140"/>
      <c r="FVP86" s="140"/>
      <c r="FVQ86" s="140"/>
      <c r="FVR86" s="140"/>
      <c r="FVS86" s="140"/>
      <c r="FVT86" s="140"/>
      <c r="FVU86" s="140"/>
      <c r="FVV86" s="140"/>
      <c r="FVW86" s="140"/>
      <c r="FVX86" s="140"/>
      <c r="FVY86" s="140"/>
      <c r="FVZ86" s="140"/>
      <c r="FWA86" s="140"/>
      <c r="FWB86" s="140"/>
      <c r="FWC86" s="140"/>
      <c r="FWD86" s="140"/>
      <c r="FWE86" s="140"/>
      <c r="FWF86" s="140"/>
      <c r="FWG86" s="140"/>
      <c r="FWH86" s="140"/>
      <c r="FWI86" s="140"/>
      <c r="FWJ86" s="140"/>
      <c r="FWK86" s="140"/>
      <c r="FWL86" s="140"/>
      <c r="FWM86" s="140"/>
      <c r="FWN86" s="140"/>
      <c r="FWO86" s="140"/>
      <c r="FWP86" s="140"/>
      <c r="FWQ86" s="140"/>
      <c r="FWR86" s="140"/>
      <c r="FWS86" s="140"/>
      <c r="FWT86" s="140"/>
      <c r="FWU86" s="140"/>
      <c r="FWV86" s="140"/>
      <c r="FWW86" s="140"/>
      <c r="FWX86" s="140"/>
      <c r="FWY86" s="140"/>
      <c r="FWZ86" s="140"/>
      <c r="FXA86" s="140"/>
      <c r="FXB86" s="140"/>
      <c r="FXC86" s="140"/>
      <c r="FXD86" s="140"/>
      <c r="FXE86" s="140"/>
      <c r="FXF86" s="140"/>
      <c r="FXG86" s="140"/>
      <c r="FXH86" s="140"/>
      <c r="FXI86" s="140"/>
      <c r="FXJ86" s="140"/>
      <c r="FXK86" s="140"/>
      <c r="FXL86" s="140"/>
      <c r="FXM86" s="140"/>
      <c r="FXN86" s="140"/>
      <c r="FXO86" s="140"/>
      <c r="FXP86" s="140"/>
      <c r="FXQ86" s="140"/>
      <c r="FXR86" s="140"/>
      <c r="FXS86" s="140"/>
      <c r="FXT86" s="140"/>
      <c r="FXU86" s="140"/>
      <c r="FXV86" s="140"/>
      <c r="FXW86" s="140"/>
      <c r="FXX86" s="140"/>
      <c r="FXY86" s="140"/>
      <c r="FXZ86" s="140"/>
      <c r="FYA86" s="140"/>
      <c r="FYB86" s="140"/>
      <c r="FYC86" s="140"/>
      <c r="FYD86" s="140"/>
      <c r="FYE86" s="140"/>
      <c r="FYF86" s="140"/>
      <c r="FYG86" s="140"/>
      <c r="FYH86" s="140"/>
      <c r="FYI86" s="140"/>
      <c r="FYJ86" s="140"/>
      <c r="FYK86" s="140"/>
      <c r="FYL86" s="140"/>
      <c r="FYM86" s="140"/>
      <c r="FYN86" s="140"/>
      <c r="FYO86" s="140"/>
      <c r="FYP86" s="140"/>
      <c r="FYQ86" s="140"/>
      <c r="FYR86" s="140"/>
      <c r="FYS86" s="140"/>
      <c r="FYT86" s="140"/>
      <c r="FYU86" s="140"/>
      <c r="FYV86" s="140"/>
      <c r="FYW86" s="140"/>
      <c r="FYX86" s="140"/>
      <c r="FYY86" s="140"/>
      <c r="FYZ86" s="140"/>
      <c r="FZA86" s="140"/>
      <c r="FZB86" s="140"/>
      <c r="FZC86" s="140"/>
      <c r="FZD86" s="140"/>
      <c r="FZE86" s="140"/>
      <c r="FZF86" s="140"/>
      <c r="FZG86" s="140"/>
      <c r="FZH86" s="140"/>
      <c r="FZI86" s="140"/>
      <c r="FZJ86" s="140"/>
      <c r="FZK86" s="140"/>
      <c r="FZL86" s="140"/>
      <c r="FZM86" s="140"/>
      <c r="FZN86" s="140"/>
      <c r="FZO86" s="140"/>
      <c r="FZP86" s="140"/>
      <c r="FZQ86" s="140"/>
      <c r="FZR86" s="140"/>
      <c r="FZS86" s="140"/>
      <c r="FZT86" s="140"/>
      <c r="FZU86" s="140"/>
      <c r="FZV86" s="140"/>
      <c r="FZW86" s="140"/>
      <c r="FZX86" s="140"/>
      <c r="FZY86" s="140"/>
      <c r="FZZ86" s="140"/>
      <c r="GAA86" s="140"/>
      <c r="GAB86" s="140"/>
      <c r="GAC86" s="140"/>
      <c r="GAD86" s="140"/>
      <c r="GAE86" s="140"/>
      <c r="GAF86" s="140"/>
      <c r="GAG86" s="140"/>
      <c r="GAH86" s="140"/>
      <c r="GAI86" s="140"/>
      <c r="GAJ86" s="140"/>
      <c r="GAK86" s="140"/>
      <c r="GAL86" s="140"/>
      <c r="GAM86" s="140"/>
      <c r="GAN86" s="140"/>
      <c r="GAO86" s="140"/>
      <c r="GAP86" s="140"/>
      <c r="GAQ86" s="140"/>
      <c r="GAR86" s="140"/>
      <c r="GAS86" s="140"/>
      <c r="GAT86" s="140"/>
      <c r="GAU86" s="140"/>
      <c r="GAV86" s="140"/>
      <c r="GAW86" s="140"/>
      <c r="GAX86" s="140"/>
      <c r="GAY86" s="140"/>
      <c r="GAZ86" s="140"/>
      <c r="GBA86" s="140"/>
      <c r="GBB86" s="140"/>
      <c r="GBC86" s="140"/>
      <c r="GBD86" s="140"/>
      <c r="GBE86" s="140"/>
      <c r="GBF86" s="140"/>
      <c r="GBG86" s="140"/>
      <c r="GBH86" s="140"/>
      <c r="GBI86" s="140"/>
      <c r="GBJ86" s="140"/>
      <c r="GBK86" s="140"/>
      <c r="GBL86" s="140"/>
      <c r="GBM86" s="140"/>
      <c r="GBN86" s="140"/>
      <c r="GBO86" s="140"/>
      <c r="GBP86" s="140"/>
      <c r="GBQ86" s="140"/>
      <c r="GBR86" s="140"/>
      <c r="GBS86" s="140"/>
      <c r="GBT86" s="140"/>
      <c r="GBU86" s="140"/>
      <c r="GBV86" s="140"/>
      <c r="GBW86" s="140"/>
      <c r="GBX86" s="140"/>
      <c r="GBY86" s="140"/>
      <c r="GBZ86" s="140"/>
      <c r="GCA86" s="140"/>
      <c r="GCB86" s="140"/>
      <c r="GCC86" s="140"/>
      <c r="GCD86" s="140"/>
      <c r="GCE86" s="140"/>
      <c r="GCF86" s="140"/>
      <c r="GCG86" s="140"/>
      <c r="GCH86" s="140"/>
      <c r="GCI86" s="140"/>
      <c r="GCJ86" s="140"/>
      <c r="GCK86" s="140"/>
      <c r="GCL86" s="140"/>
      <c r="GCM86" s="140"/>
      <c r="GCN86" s="140"/>
      <c r="GCO86" s="140"/>
      <c r="GCP86" s="140"/>
      <c r="GCQ86" s="140"/>
      <c r="GCR86" s="140"/>
      <c r="GCS86" s="140"/>
      <c r="GCT86" s="140"/>
      <c r="GCU86" s="140"/>
      <c r="GCV86" s="140"/>
      <c r="GCW86" s="140"/>
      <c r="GCX86" s="140"/>
      <c r="GCY86" s="140"/>
      <c r="GCZ86" s="140"/>
      <c r="GDA86" s="140"/>
      <c r="GDB86" s="140"/>
      <c r="GDC86" s="140"/>
      <c r="GDD86" s="140"/>
      <c r="GDE86" s="140"/>
      <c r="GDF86" s="140"/>
      <c r="GDG86" s="140"/>
      <c r="GDH86" s="140"/>
      <c r="GDI86" s="140"/>
      <c r="GDJ86" s="140"/>
      <c r="GDK86" s="140"/>
      <c r="GDL86" s="140"/>
      <c r="GDM86" s="140"/>
      <c r="GDN86" s="140"/>
      <c r="GDO86" s="140"/>
      <c r="GDP86" s="140"/>
      <c r="GDQ86" s="140"/>
      <c r="GDR86" s="140"/>
      <c r="GDS86" s="140"/>
      <c r="GDT86" s="140"/>
      <c r="GDU86" s="140"/>
      <c r="GDV86" s="140"/>
      <c r="GDW86" s="140"/>
      <c r="GDX86" s="140"/>
      <c r="GDY86" s="140"/>
      <c r="GDZ86" s="140"/>
      <c r="GEA86" s="140"/>
      <c r="GEB86" s="140"/>
      <c r="GEC86" s="140"/>
      <c r="GED86" s="140"/>
      <c r="GEE86" s="140"/>
      <c r="GEF86" s="140"/>
      <c r="GEG86" s="140"/>
      <c r="GEH86" s="140"/>
      <c r="GEI86" s="140"/>
      <c r="GEJ86" s="140"/>
      <c r="GEK86" s="140"/>
      <c r="GEL86" s="140"/>
      <c r="GEM86" s="140"/>
      <c r="GEN86" s="140"/>
      <c r="GEO86" s="140"/>
      <c r="GEP86" s="140"/>
      <c r="GEQ86" s="140"/>
      <c r="GER86" s="140"/>
      <c r="GES86" s="140"/>
      <c r="GET86" s="140"/>
      <c r="GEU86" s="140"/>
      <c r="GEV86" s="140"/>
      <c r="GEW86" s="140"/>
      <c r="GEX86" s="140"/>
      <c r="GEY86" s="140"/>
      <c r="GEZ86" s="140"/>
      <c r="GFA86" s="140"/>
      <c r="GFB86" s="140"/>
      <c r="GFC86" s="140"/>
      <c r="GFD86" s="140"/>
      <c r="GFE86" s="140"/>
      <c r="GFF86" s="140"/>
      <c r="GFG86" s="140"/>
      <c r="GFH86" s="140"/>
      <c r="GFI86" s="140"/>
      <c r="GFJ86" s="140"/>
      <c r="GFK86" s="140"/>
      <c r="GFL86" s="140"/>
      <c r="GFM86" s="140"/>
      <c r="GFN86" s="140"/>
      <c r="GFO86" s="140"/>
      <c r="GFP86" s="140"/>
      <c r="GFQ86" s="140"/>
      <c r="GFR86" s="140"/>
      <c r="GFS86" s="140"/>
      <c r="GFT86" s="140"/>
      <c r="GFU86" s="140"/>
      <c r="GFV86" s="140"/>
      <c r="GFW86" s="140"/>
      <c r="GFX86" s="140"/>
      <c r="GFY86" s="140"/>
      <c r="GFZ86" s="140"/>
      <c r="GGA86" s="140"/>
      <c r="GGB86" s="140"/>
      <c r="GGC86" s="140"/>
      <c r="GGD86" s="140"/>
      <c r="GGE86" s="140"/>
      <c r="GGF86" s="140"/>
      <c r="GGG86" s="140"/>
      <c r="GGH86" s="140"/>
      <c r="GGI86" s="140"/>
      <c r="GGJ86" s="140"/>
      <c r="GGK86" s="140"/>
      <c r="GGL86" s="140"/>
      <c r="GGM86" s="140"/>
      <c r="GGN86" s="140"/>
      <c r="GGO86" s="140"/>
      <c r="GGP86" s="140"/>
      <c r="GGQ86" s="140"/>
      <c r="GGR86" s="140"/>
      <c r="GGS86" s="140"/>
      <c r="GGT86" s="140"/>
      <c r="GGU86" s="140"/>
      <c r="GGV86" s="140"/>
      <c r="GGW86" s="140"/>
      <c r="GGX86" s="140"/>
      <c r="GGY86" s="140"/>
      <c r="GGZ86" s="140"/>
      <c r="GHA86" s="140"/>
      <c r="GHB86" s="140"/>
      <c r="GHC86" s="140"/>
      <c r="GHD86" s="140"/>
      <c r="GHE86" s="140"/>
      <c r="GHF86" s="140"/>
      <c r="GHG86" s="140"/>
      <c r="GHH86" s="140"/>
      <c r="GHI86" s="140"/>
      <c r="GHJ86" s="140"/>
      <c r="GHK86" s="140"/>
      <c r="GHL86" s="140"/>
      <c r="GHM86" s="140"/>
      <c r="GHN86" s="140"/>
      <c r="GHO86" s="140"/>
      <c r="GHP86" s="140"/>
      <c r="GHQ86" s="140"/>
      <c r="GHR86" s="140"/>
      <c r="GHS86" s="140"/>
      <c r="GHT86" s="140"/>
      <c r="GHU86" s="140"/>
      <c r="GHV86" s="140"/>
      <c r="GHW86" s="140"/>
      <c r="GHX86" s="140"/>
      <c r="GHY86" s="140"/>
      <c r="GHZ86" s="140"/>
      <c r="GIA86" s="140"/>
      <c r="GIB86" s="140"/>
      <c r="GIC86" s="140"/>
      <c r="GID86" s="140"/>
      <c r="GIE86" s="140"/>
      <c r="GIF86" s="140"/>
      <c r="GIG86" s="140"/>
      <c r="GIH86" s="140"/>
      <c r="GII86" s="140"/>
      <c r="GIJ86" s="140"/>
      <c r="GIK86" s="140"/>
      <c r="GIL86" s="140"/>
      <c r="GIM86" s="140"/>
      <c r="GIN86" s="140"/>
      <c r="GIO86" s="140"/>
      <c r="GIP86" s="140"/>
      <c r="GIQ86" s="140"/>
      <c r="GIR86" s="140"/>
      <c r="GIS86" s="140"/>
      <c r="GIT86" s="140"/>
      <c r="GIU86" s="140"/>
      <c r="GIV86" s="140"/>
      <c r="GIW86" s="140"/>
      <c r="GIX86" s="140"/>
      <c r="GIY86" s="140"/>
      <c r="GIZ86" s="140"/>
      <c r="GJA86" s="140"/>
      <c r="GJB86" s="140"/>
      <c r="GJC86" s="140"/>
      <c r="GJD86" s="140"/>
      <c r="GJE86" s="140"/>
      <c r="GJF86" s="140"/>
      <c r="GJG86" s="140"/>
      <c r="GJH86" s="140"/>
      <c r="GJI86" s="140"/>
      <c r="GJJ86" s="140"/>
      <c r="GJK86" s="140"/>
      <c r="GJL86" s="140"/>
      <c r="GJM86" s="140"/>
      <c r="GJN86" s="140"/>
      <c r="GJO86" s="140"/>
      <c r="GJP86" s="140"/>
      <c r="GJQ86" s="140"/>
      <c r="GJR86" s="140"/>
      <c r="GJS86" s="140"/>
      <c r="GJT86" s="140"/>
      <c r="GJU86" s="140"/>
      <c r="GJV86" s="140"/>
      <c r="GJW86" s="140"/>
      <c r="GJX86" s="140"/>
      <c r="GJY86" s="140"/>
      <c r="GJZ86" s="140"/>
      <c r="GKA86" s="140"/>
      <c r="GKB86" s="140"/>
      <c r="GKC86" s="140"/>
      <c r="GKD86" s="140"/>
      <c r="GKE86" s="140"/>
      <c r="GKF86" s="140"/>
      <c r="GKG86" s="140"/>
      <c r="GKH86" s="140"/>
      <c r="GKI86" s="140"/>
      <c r="GKJ86" s="140"/>
      <c r="GKK86" s="140"/>
      <c r="GKL86" s="140"/>
      <c r="GKM86" s="140"/>
      <c r="GKN86" s="140"/>
      <c r="GKO86" s="140"/>
      <c r="GKP86" s="140"/>
      <c r="GKQ86" s="140"/>
      <c r="GKR86" s="140"/>
      <c r="GKS86" s="140"/>
      <c r="GKT86" s="140"/>
      <c r="GKU86" s="140"/>
      <c r="GKV86" s="140"/>
      <c r="GKW86" s="140"/>
      <c r="GKX86" s="140"/>
      <c r="GKY86" s="140"/>
      <c r="GKZ86" s="140"/>
      <c r="GLA86" s="140"/>
      <c r="GLB86" s="140"/>
      <c r="GLC86" s="140"/>
      <c r="GLD86" s="140"/>
      <c r="GLE86" s="140"/>
      <c r="GLF86" s="140"/>
      <c r="GLG86" s="140"/>
      <c r="GLH86" s="140"/>
      <c r="GLI86" s="140"/>
      <c r="GLJ86" s="140"/>
      <c r="GLK86" s="140"/>
      <c r="GLL86" s="140"/>
      <c r="GLM86" s="140"/>
      <c r="GLN86" s="140"/>
      <c r="GLO86" s="140"/>
      <c r="GLP86" s="140"/>
      <c r="GLQ86" s="140"/>
      <c r="GLR86" s="140"/>
      <c r="GLS86" s="140"/>
      <c r="GLT86" s="140"/>
      <c r="GLU86" s="140"/>
      <c r="GLV86" s="140"/>
      <c r="GLW86" s="140"/>
      <c r="GLX86" s="140"/>
      <c r="GLY86" s="140"/>
      <c r="GLZ86" s="140"/>
      <c r="GMA86" s="140"/>
      <c r="GMB86" s="140"/>
      <c r="GMC86" s="140"/>
      <c r="GMD86" s="140"/>
      <c r="GME86" s="140"/>
      <c r="GMF86" s="140"/>
      <c r="GMG86" s="140"/>
      <c r="GMH86" s="140"/>
      <c r="GMI86" s="140"/>
      <c r="GMJ86" s="140"/>
      <c r="GMK86" s="140"/>
      <c r="GML86" s="140"/>
      <c r="GMM86" s="140"/>
      <c r="GMN86" s="140"/>
      <c r="GMO86" s="140"/>
      <c r="GMP86" s="140"/>
      <c r="GMQ86" s="140"/>
      <c r="GMR86" s="140"/>
      <c r="GMS86" s="140"/>
      <c r="GMT86" s="140"/>
      <c r="GMU86" s="140"/>
      <c r="GMV86" s="140"/>
      <c r="GMW86" s="140"/>
      <c r="GMX86" s="140"/>
      <c r="GMY86" s="140"/>
      <c r="GMZ86" s="140"/>
      <c r="GNA86" s="140"/>
      <c r="GNB86" s="140"/>
      <c r="GNC86" s="140"/>
      <c r="GND86" s="140"/>
      <c r="GNE86" s="140"/>
      <c r="GNF86" s="140"/>
      <c r="GNG86" s="140"/>
      <c r="GNH86" s="140"/>
      <c r="GNI86" s="140"/>
      <c r="GNJ86" s="140"/>
      <c r="GNK86" s="140"/>
      <c r="GNL86" s="140"/>
      <c r="GNM86" s="140"/>
      <c r="GNN86" s="140"/>
      <c r="GNO86" s="140"/>
      <c r="GNP86" s="140"/>
      <c r="GNQ86" s="140"/>
      <c r="GNR86" s="140"/>
      <c r="GNS86" s="140"/>
      <c r="GNT86" s="140"/>
      <c r="GNU86" s="140"/>
      <c r="GNV86" s="140"/>
      <c r="GNW86" s="140"/>
      <c r="GNX86" s="140"/>
      <c r="GNY86" s="140"/>
      <c r="GNZ86" s="140"/>
      <c r="GOA86" s="140"/>
      <c r="GOB86" s="140"/>
      <c r="GOC86" s="140"/>
      <c r="GOD86" s="140"/>
      <c r="GOE86" s="140"/>
      <c r="GOF86" s="140"/>
      <c r="GOG86" s="140"/>
      <c r="GOH86" s="140"/>
      <c r="GOI86" s="140"/>
      <c r="GOJ86" s="140"/>
      <c r="GOK86" s="140"/>
      <c r="GOL86" s="140"/>
      <c r="GOM86" s="140"/>
      <c r="GON86" s="140"/>
      <c r="GOO86" s="140"/>
      <c r="GOP86" s="140"/>
      <c r="GOQ86" s="140"/>
      <c r="GOR86" s="140"/>
      <c r="GOS86" s="140"/>
      <c r="GOT86" s="140"/>
      <c r="GOU86" s="140"/>
      <c r="GOV86" s="140"/>
      <c r="GOW86" s="140"/>
      <c r="GOX86" s="140"/>
      <c r="GOY86" s="140"/>
      <c r="GOZ86" s="140"/>
      <c r="GPA86" s="140"/>
      <c r="GPB86" s="140"/>
      <c r="GPC86" s="140"/>
      <c r="GPD86" s="140"/>
      <c r="GPE86" s="140"/>
      <c r="GPF86" s="140"/>
      <c r="GPG86" s="140"/>
      <c r="GPH86" s="140"/>
      <c r="GPI86" s="140"/>
      <c r="GPJ86" s="140"/>
      <c r="GPK86" s="140"/>
      <c r="GPL86" s="140"/>
      <c r="GPM86" s="140"/>
      <c r="GPN86" s="140"/>
      <c r="GPO86" s="140"/>
      <c r="GPP86" s="140"/>
      <c r="GPQ86" s="140"/>
      <c r="GPR86" s="140"/>
      <c r="GPS86" s="140"/>
      <c r="GPT86" s="140"/>
      <c r="GPU86" s="140"/>
      <c r="GPV86" s="140"/>
      <c r="GPW86" s="140"/>
      <c r="GPX86" s="140"/>
      <c r="GPY86" s="140"/>
      <c r="GPZ86" s="140"/>
      <c r="GQA86" s="140"/>
      <c r="GQB86" s="140"/>
      <c r="GQC86" s="140"/>
      <c r="GQD86" s="140"/>
      <c r="GQE86" s="140"/>
      <c r="GQF86" s="140"/>
      <c r="GQG86" s="140"/>
      <c r="GQH86" s="140"/>
      <c r="GQI86" s="140"/>
      <c r="GQJ86" s="140"/>
      <c r="GQK86" s="140"/>
      <c r="GQL86" s="140"/>
      <c r="GQM86" s="140"/>
      <c r="GQN86" s="140"/>
      <c r="GQO86" s="140"/>
      <c r="GQP86" s="140"/>
      <c r="GQQ86" s="140"/>
      <c r="GQR86" s="140"/>
      <c r="GQS86" s="140"/>
      <c r="GQT86" s="140"/>
      <c r="GQU86" s="140"/>
      <c r="GQV86" s="140"/>
      <c r="GQW86" s="140"/>
      <c r="GQX86" s="140"/>
      <c r="GQY86" s="140"/>
      <c r="GQZ86" s="140"/>
      <c r="GRA86" s="140"/>
      <c r="GRB86" s="140"/>
      <c r="GRC86" s="140"/>
      <c r="GRD86" s="140"/>
      <c r="GRE86" s="140"/>
      <c r="GRF86" s="140"/>
      <c r="GRG86" s="140"/>
      <c r="GRH86" s="140"/>
      <c r="GRI86" s="140"/>
      <c r="GRJ86" s="140"/>
      <c r="GRK86" s="140"/>
      <c r="GRL86" s="140"/>
      <c r="GRM86" s="140"/>
      <c r="GRN86" s="140"/>
      <c r="GRO86" s="140"/>
      <c r="GRP86" s="140"/>
      <c r="GRQ86" s="140"/>
      <c r="GRR86" s="140"/>
      <c r="GRS86" s="140"/>
      <c r="GRT86" s="140"/>
      <c r="GRU86" s="140"/>
      <c r="GRV86" s="140"/>
      <c r="GRW86" s="140"/>
      <c r="GRX86" s="140"/>
      <c r="GRY86" s="140"/>
      <c r="GRZ86" s="140"/>
      <c r="GSA86" s="140"/>
      <c r="GSB86" s="140"/>
      <c r="GSC86" s="140"/>
      <c r="GSD86" s="140"/>
      <c r="GSE86" s="140"/>
      <c r="GSF86" s="140"/>
      <c r="GSG86" s="140"/>
      <c r="GSH86" s="140"/>
      <c r="GSI86" s="140"/>
      <c r="GSJ86" s="140"/>
      <c r="GSK86" s="140"/>
      <c r="GSL86" s="140"/>
      <c r="GSM86" s="140"/>
      <c r="GSN86" s="140"/>
      <c r="GSO86" s="140"/>
      <c r="GSP86" s="140"/>
      <c r="GSQ86" s="140"/>
      <c r="GSR86" s="140"/>
      <c r="GSS86" s="140"/>
      <c r="GST86" s="140"/>
      <c r="GSU86" s="140"/>
      <c r="GSV86" s="140"/>
      <c r="GSW86" s="140"/>
      <c r="GSX86" s="140"/>
      <c r="GSY86" s="140"/>
      <c r="GSZ86" s="140"/>
      <c r="GTA86" s="140"/>
      <c r="GTB86" s="140"/>
      <c r="GTC86" s="140"/>
      <c r="GTD86" s="140"/>
      <c r="GTE86" s="140"/>
      <c r="GTF86" s="140"/>
      <c r="GTG86" s="140"/>
      <c r="GTH86" s="140"/>
      <c r="GTI86" s="140"/>
      <c r="GTJ86" s="140"/>
      <c r="GTK86" s="140"/>
      <c r="GTL86" s="140"/>
      <c r="GTM86" s="140"/>
      <c r="GTN86" s="140"/>
      <c r="GTO86" s="140"/>
      <c r="GTP86" s="140"/>
      <c r="GTQ86" s="140"/>
      <c r="GTR86" s="140"/>
      <c r="GTS86" s="140"/>
      <c r="GTT86" s="140"/>
      <c r="GTU86" s="140"/>
      <c r="GTV86" s="140"/>
      <c r="GTW86" s="140"/>
      <c r="GTX86" s="140"/>
      <c r="GTY86" s="140"/>
      <c r="GTZ86" s="140"/>
      <c r="GUA86" s="140"/>
      <c r="GUB86" s="140"/>
      <c r="GUC86" s="140"/>
      <c r="GUD86" s="140"/>
      <c r="GUE86" s="140"/>
      <c r="GUF86" s="140"/>
      <c r="GUG86" s="140"/>
      <c r="GUH86" s="140"/>
      <c r="GUI86" s="140"/>
      <c r="GUJ86" s="140"/>
      <c r="GUK86" s="140"/>
      <c r="GUL86" s="140"/>
      <c r="GUM86" s="140"/>
      <c r="GUN86" s="140"/>
      <c r="GUO86" s="140"/>
      <c r="GUP86" s="140"/>
      <c r="GUQ86" s="140"/>
      <c r="GUR86" s="140"/>
      <c r="GUS86" s="140"/>
      <c r="GUT86" s="140"/>
      <c r="GUU86" s="140"/>
      <c r="GUV86" s="140"/>
      <c r="GUW86" s="140"/>
      <c r="GUX86" s="140"/>
      <c r="GUY86" s="140"/>
      <c r="GUZ86" s="140"/>
      <c r="GVA86" s="140"/>
      <c r="GVB86" s="140"/>
      <c r="GVC86" s="140"/>
      <c r="GVD86" s="140"/>
      <c r="GVE86" s="140"/>
      <c r="GVF86" s="140"/>
      <c r="GVG86" s="140"/>
      <c r="GVH86" s="140"/>
      <c r="GVI86" s="140"/>
      <c r="GVJ86" s="140"/>
      <c r="GVK86" s="140"/>
      <c r="GVL86" s="140"/>
      <c r="GVM86" s="140"/>
      <c r="GVN86" s="140"/>
      <c r="GVO86" s="140"/>
      <c r="GVP86" s="140"/>
      <c r="GVQ86" s="140"/>
      <c r="GVR86" s="140"/>
      <c r="GVS86" s="140"/>
      <c r="GVT86" s="140"/>
      <c r="GVU86" s="140"/>
      <c r="GVV86" s="140"/>
      <c r="GVW86" s="140"/>
      <c r="GVX86" s="140"/>
      <c r="GVY86" s="140"/>
      <c r="GVZ86" s="140"/>
      <c r="GWA86" s="140"/>
      <c r="GWB86" s="140"/>
      <c r="GWC86" s="140"/>
      <c r="GWD86" s="140"/>
      <c r="GWE86" s="140"/>
      <c r="GWF86" s="140"/>
      <c r="GWG86" s="140"/>
      <c r="GWH86" s="140"/>
      <c r="GWI86" s="140"/>
      <c r="GWJ86" s="140"/>
      <c r="GWK86" s="140"/>
      <c r="GWL86" s="140"/>
      <c r="GWM86" s="140"/>
      <c r="GWN86" s="140"/>
      <c r="GWO86" s="140"/>
      <c r="GWP86" s="140"/>
      <c r="GWQ86" s="140"/>
      <c r="GWR86" s="140"/>
      <c r="GWS86" s="140"/>
      <c r="GWT86" s="140"/>
      <c r="GWU86" s="140"/>
      <c r="GWV86" s="140"/>
      <c r="GWW86" s="140"/>
      <c r="GWX86" s="140"/>
      <c r="GWY86" s="140"/>
      <c r="GWZ86" s="140"/>
      <c r="GXA86" s="140"/>
      <c r="GXB86" s="140"/>
      <c r="GXC86" s="140"/>
      <c r="GXD86" s="140"/>
      <c r="GXE86" s="140"/>
      <c r="GXF86" s="140"/>
      <c r="GXG86" s="140"/>
      <c r="GXH86" s="140"/>
      <c r="GXI86" s="140"/>
      <c r="GXJ86" s="140"/>
      <c r="GXK86" s="140"/>
      <c r="GXL86" s="140"/>
      <c r="GXM86" s="140"/>
      <c r="GXN86" s="140"/>
      <c r="GXO86" s="140"/>
      <c r="GXP86" s="140"/>
      <c r="GXQ86" s="140"/>
      <c r="GXR86" s="140"/>
      <c r="GXS86" s="140"/>
      <c r="GXT86" s="140"/>
      <c r="GXU86" s="140"/>
      <c r="GXV86" s="140"/>
      <c r="GXW86" s="140"/>
      <c r="GXX86" s="140"/>
      <c r="GXY86" s="140"/>
      <c r="GXZ86" s="140"/>
      <c r="GYA86" s="140"/>
      <c r="GYB86" s="140"/>
      <c r="GYC86" s="140"/>
      <c r="GYD86" s="140"/>
      <c r="GYE86" s="140"/>
      <c r="GYF86" s="140"/>
      <c r="GYG86" s="140"/>
      <c r="GYH86" s="140"/>
      <c r="GYI86" s="140"/>
      <c r="GYJ86" s="140"/>
      <c r="GYK86" s="140"/>
      <c r="GYL86" s="140"/>
      <c r="GYM86" s="140"/>
      <c r="GYN86" s="140"/>
      <c r="GYO86" s="140"/>
      <c r="GYP86" s="140"/>
      <c r="GYQ86" s="140"/>
      <c r="GYR86" s="140"/>
      <c r="GYS86" s="140"/>
      <c r="GYT86" s="140"/>
      <c r="GYU86" s="140"/>
      <c r="GYV86" s="140"/>
      <c r="GYW86" s="140"/>
      <c r="GYX86" s="140"/>
      <c r="GYY86" s="140"/>
      <c r="GYZ86" s="140"/>
      <c r="GZA86" s="140"/>
      <c r="GZB86" s="140"/>
      <c r="GZC86" s="140"/>
      <c r="GZD86" s="140"/>
      <c r="GZE86" s="140"/>
      <c r="GZF86" s="140"/>
      <c r="GZG86" s="140"/>
      <c r="GZH86" s="140"/>
      <c r="GZI86" s="140"/>
      <c r="GZJ86" s="140"/>
      <c r="GZK86" s="140"/>
      <c r="GZL86" s="140"/>
      <c r="GZM86" s="140"/>
      <c r="GZN86" s="140"/>
      <c r="GZO86" s="140"/>
      <c r="GZP86" s="140"/>
      <c r="GZQ86" s="140"/>
      <c r="GZR86" s="140"/>
      <c r="GZS86" s="140"/>
      <c r="GZT86" s="140"/>
      <c r="GZU86" s="140"/>
      <c r="GZV86" s="140"/>
      <c r="GZW86" s="140"/>
      <c r="GZX86" s="140"/>
      <c r="GZY86" s="140"/>
      <c r="GZZ86" s="140"/>
      <c r="HAA86" s="140"/>
      <c r="HAB86" s="140"/>
      <c r="HAC86" s="140"/>
      <c r="HAD86" s="140"/>
      <c r="HAE86" s="140"/>
      <c r="HAF86" s="140"/>
      <c r="HAG86" s="140"/>
      <c r="HAH86" s="140"/>
      <c r="HAI86" s="140"/>
      <c r="HAJ86" s="140"/>
      <c r="HAK86" s="140"/>
      <c r="HAL86" s="140"/>
      <c r="HAM86" s="140"/>
      <c r="HAN86" s="140"/>
      <c r="HAO86" s="140"/>
      <c r="HAP86" s="140"/>
      <c r="HAQ86" s="140"/>
      <c r="HAR86" s="140"/>
      <c r="HAS86" s="140"/>
      <c r="HAT86" s="140"/>
      <c r="HAU86" s="140"/>
      <c r="HAV86" s="140"/>
      <c r="HAW86" s="140"/>
      <c r="HAX86" s="140"/>
      <c r="HAY86" s="140"/>
      <c r="HAZ86" s="140"/>
      <c r="HBA86" s="140"/>
      <c r="HBB86" s="140"/>
      <c r="HBC86" s="140"/>
      <c r="HBD86" s="140"/>
      <c r="HBE86" s="140"/>
      <c r="HBF86" s="140"/>
      <c r="HBG86" s="140"/>
      <c r="HBH86" s="140"/>
      <c r="HBI86" s="140"/>
      <c r="HBJ86" s="140"/>
      <c r="HBK86" s="140"/>
      <c r="HBL86" s="140"/>
      <c r="HBM86" s="140"/>
      <c r="HBN86" s="140"/>
      <c r="HBO86" s="140"/>
      <c r="HBP86" s="140"/>
      <c r="HBQ86" s="140"/>
      <c r="HBR86" s="140"/>
      <c r="HBS86" s="140"/>
      <c r="HBT86" s="140"/>
      <c r="HBU86" s="140"/>
      <c r="HBV86" s="140"/>
      <c r="HBW86" s="140"/>
      <c r="HBX86" s="140"/>
      <c r="HBY86" s="140"/>
      <c r="HBZ86" s="140"/>
      <c r="HCA86" s="140"/>
      <c r="HCB86" s="140"/>
      <c r="HCC86" s="140"/>
      <c r="HCD86" s="140"/>
      <c r="HCE86" s="140"/>
      <c r="HCF86" s="140"/>
      <c r="HCG86" s="140"/>
      <c r="HCH86" s="140"/>
      <c r="HCI86" s="140"/>
      <c r="HCJ86" s="140"/>
      <c r="HCK86" s="140"/>
      <c r="HCL86" s="140"/>
      <c r="HCM86" s="140"/>
      <c r="HCN86" s="140"/>
      <c r="HCO86" s="140"/>
      <c r="HCP86" s="140"/>
      <c r="HCQ86" s="140"/>
      <c r="HCR86" s="140"/>
      <c r="HCS86" s="140"/>
      <c r="HCT86" s="140"/>
      <c r="HCU86" s="140"/>
      <c r="HCV86" s="140"/>
      <c r="HCW86" s="140"/>
      <c r="HCX86" s="140"/>
      <c r="HCY86" s="140"/>
      <c r="HCZ86" s="140"/>
      <c r="HDA86" s="140"/>
      <c r="HDB86" s="140"/>
      <c r="HDC86" s="140"/>
      <c r="HDD86" s="140"/>
      <c r="HDE86" s="140"/>
      <c r="HDF86" s="140"/>
      <c r="HDG86" s="140"/>
      <c r="HDH86" s="140"/>
      <c r="HDI86" s="140"/>
      <c r="HDJ86" s="140"/>
      <c r="HDK86" s="140"/>
      <c r="HDL86" s="140"/>
      <c r="HDM86" s="140"/>
      <c r="HDN86" s="140"/>
      <c r="HDO86" s="140"/>
      <c r="HDP86" s="140"/>
      <c r="HDQ86" s="140"/>
      <c r="HDR86" s="140"/>
      <c r="HDS86" s="140"/>
      <c r="HDT86" s="140"/>
      <c r="HDU86" s="140"/>
      <c r="HDV86" s="140"/>
      <c r="HDW86" s="140"/>
      <c r="HDX86" s="140"/>
      <c r="HDY86" s="140"/>
      <c r="HDZ86" s="140"/>
      <c r="HEA86" s="140"/>
      <c r="HEB86" s="140"/>
      <c r="HEC86" s="140"/>
      <c r="HED86" s="140"/>
      <c r="HEE86" s="140"/>
      <c r="HEF86" s="140"/>
      <c r="HEG86" s="140"/>
      <c r="HEH86" s="140"/>
      <c r="HEI86" s="140"/>
      <c r="HEJ86" s="140"/>
      <c r="HEK86" s="140"/>
      <c r="HEL86" s="140"/>
      <c r="HEM86" s="140"/>
      <c r="HEN86" s="140"/>
      <c r="HEO86" s="140"/>
      <c r="HEP86" s="140"/>
      <c r="HEQ86" s="140"/>
      <c r="HER86" s="140"/>
      <c r="HES86" s="140"/>
      <c r="HET86" s="140"/>
      <c r="HEU86" s="140"/>
      <c r="HEV86" s="140"/>
      <c r="HEW86" s="140"/>
      <c r="HEX86" s="140"/>
      <c r="HEY86" s="140"/>
      <c r="HEZ86" s="140"/>
      <c r="HFA86" s="140"/>
      <c r="HFB86" s="140"/>
      <c r="HFC86" s="140"/>
      <c r="HFD86" s="140"/>
      <c r="HFE86" s="140"/>
      <c r="HFF86" s="140"/>
      <c r="HFG86" s="140"/>
      <c r="HFH86" s="140"/>
      <c r="HFI86" s="140"/>
      <c r="HFJ86" s="140"/>
      <c r="HFK86" s="140"/>
      <c r="HFL86" s="140"/>
      <c r="HFM86" s="140"/>
      <c r="HFN86" s="140"/>
      <c r="HFO86" s="140"/>
      <c r="HFP86" s="140"/>
      <c r="HFQ86" s="140"/>
      <c r="HFR86" s="140"/>
      <c r="HFS86" s="140"/>
      <c r="HFT86" s="140"/>
      <c r="HFU86" s="140"/>
      <c r="HFV86" s="140"/>
      <c r="HFW86" s="140"/>
      <c r="HFX86" s="140"/>
      <c r="HFY86" s="140"/>
      <c r="HFZ86" s="140"/>
      <c r="HGA86" s="140"/>
      <c r="HGB86" s="140"/>
      <c r="HGC86" s="140"/>
      <c r="HGD86" s="140"/>
      <c r="HGE86" s="140"/>
      <c r="HGF86" s="140"/>
      <c r="HGG86" s="140"/>
      <c r="HGH86" s="140"/>
      <c r="HGI86" s="140"/>
      <c r="HGJ86" s="140"/>
      <c r="HGK86" s="140"/>
      <c r="HGL86" s="140"/>
      <c r="HGM86" s="140"/>
      <c r="HGN86" s="140"/>
      <c r="HGO86" s="140"/>
      <c r="HGP86" s="140"/>
      <c r="HGQ86" s="140"/>
      <c r="HGR86" s="140"/>
      <c r="HGS86" s="140"/>
      <c r="HGT86" s="140"/>
      <c r="HGU86" s="140"/>
      <c r="HGV86" s="140"/>
      <c r="HGW86" s="140"/>
      <c r="HGX86" s="140"/>
      <c r="HGY86" s="140"/>
      <c r="HGZ86" s="140"/>
      <c r="HHA86" s="140"/>
      <c r="HHB86" s="140"/>
      <c r="HHC86" s="140"/>
      <c r="HHD86" s="140"/>
      <c r="HHE86" s="140"/>
      <c r="HHF86" s="140"/>
      <c r="HHG86" s="140"/>
      <c r="HHH86" s="140"/>
      <c r="HHI86" s="140"/>
      <c r="HHJ86" s="140"/>
      <c r="HHK86" s="140"/>
      <c r="HHL86" s="140"/>
      <c r="HHM86" s="140"/>
      <c r="HHN86" s="140"/>
      <c r="HHO86" s="140"/>
      <c r="HHP86" s="140"/>
      <c r="HHQ86" s="140"/>
      <c r="HHR86" s="140"/>
      <c r="HHS86" s="140"/>
      <c r="HHT86" s="140"/>
      <c r="HHU86" s="140"/>
      <c r="HHV86" s="140"/>
      <c r="HHW86" s="140"/>
      <c r="HHX86" s="140"/>
      <c r="HHY86" s="140"/>
      <c r="HHZ86" s="140"/>
      <c r="HIA86" s="140"/>
      <c r="HIB86" s="140"/>
      <c r="HIC86" s="140"/>
      <c r="HID86" s="140"/>
      <c r="HIE86" s="140"/>
      <c r="HIF86" s="140"/>
      <c r="HIG86" s="140"/>
      <c r="HIH86" s="140"/>
      <c r="HII86" s="140"/>
      <c r="HIJ86" s="140"/>
      <c r="HIK86" s="140"/>
      <c r="HIL86" s="140"/>
      <c r="HIM86" s="140"/>
      <c r="HIN86" s="140"/>
      <c r="HIO86" s="140"/>
      <c r="HIP86" s="140"/>
      <c r="HIQ86" s="140"/>
      <c r="HIR86" s="140"/>
      <c r="HIS86" s="140"/>
      <c r="HIT86" s="140"/>
      <c r="HIU86" s="140"/>
      <c r="HIV86" s="140"/>
      <c r="HIW86" s="140"/>
      <c r="HIX86" s="140"/>
      <c r="HIY86" s="140"/>
      <c r="HIZ86" s="140"/>
      <c r="HJA86" s="140"/>
      <c r="HJB86" s="140"/>
      <c r="HJC86" s="140"/>
      <c r="HJD86" s="140"/>
      <c r="HJE86" s="140"/>
      <c r="HJF86" s="140"/>
      <c r="HJG86" s="140"/>
      <c r="HJH86" s="140"/>
      <c r="HJI86" s="140"/>
      <c r="HJJ86" s="140"/>
      <c r="HJK86" s="140"/>
      <c r="HJL86" s="140"/>
      <c r="HJM86" s="140"/>
      <c r="HJN86" s="140"/>
      <c r="HJO86" s="140"/>
      <c r="HJP86" s="140"/>
      <c r="HJQ86" s="140"/>
      <c r="HJR86" s="140"/>
      <c r="HJS86" s="140"/>
      <c r="HJT86" s="140"/>
      <c r="HJU86" s="140"/>
      <c r="HJV86" s="140"/>
      <c r="HJW86" s="140"/>
      <c r="HJX86" s="140"/>
      <c r="HJY86" s="140"/>
      <c r="HJZ86" s="140"/>
      <c r="HKA86" s="140"/>
      <c r="HKB86" s="140"/>
      <c r="HKC86" s="140"/>
      <c r="HKD86" s="140"/>
      <c r="HKE86" s="140"/>
      <c r="HKF86" s="140"/>
      <c r="HKG86" s="140"/>
      <c r="HKH86" s="140"/>
      <c r="HKI86" s="140"/>
      <c r="HKJ86" s="140"/>
      <c r="HKK86" s="140"/>
      <c r="HKL86" s="140"/>
      <c r="HKM86" s="140"/>
      <c r="HKN86" s="140"/>
      <c r="HKO86" s="140"/>
      <c r="HKP86" s="140"/>
      <c r="HKQ86" s="140"/>
      <c r="HKR86" s="140"/>
      <c r="HKS86" s="140"/>
      <c r="HKT86" s="140"/>
      <c r="HKU86" s="140"/>
      <c r="HKV86" s="140"/>
      <c r="HKW86" s="140"/>
      <c r="HKX86" s="140"/>
      <c r="HKY86" s="140"/>
      <c r="HKZ86" s="140"/>
      <c r="HLA86" s="140"/>
      <c r="HLB86" s="140"/>
      <c r="HLC86" s="140"/>
      <c r="HLD86" s="140"/>
      <c r="HLE86" s="140"/>
      <c r="HLF86" s="140"/>
      <c r="HLG86" s="140"/>
      <c r="HLH86" s="140"/>
      <c r="HLI86" s="140"/>
      <c r="HLJ86" s="140"/>
      <c r="HLK86" s="140"/>
      <c r="HLL86" s="140"/>
      <c r="HLM86" s="140"/>
      <c r="HLN86" s="140"/>
      <c r="HLO86" s="140"/>
      <c r="HLP86" s="140"/>
      <c r="HLQ86" s="140"/>
      <c r="HLR86" s="140"/>
      <c r="HLS86" s="140"/>
      <c r="HLT86" s="140"/>
      <c r="HLU86" s="140"/>
      <c r="HLV86" s="140"/>
      <c r="HLW86" s="140"/>
      <c r="HLX86" s="140"/>
      <c r="HLY86" s="140"/>
      <c r="HLZ86" s="140"/>
      <c r="HMA86" s="140"/>
      <c r="HMB86" s="140"/>
      <c r="HMC86" s="140"/>
      <c r="HMD86" s="140"/>
      <c r="HME86" s="140"/>
      <c r="HMF86" s="140"/>
      <c r="HMG86" s="140"/>
      <c r="HMH86" s="140"/>
      <c r="HMI86" s="140"/>
      <c r="HMJ86" s="140"/>
      <c r="HMK86" s="140"/>
      <c r="HML86" s="140"/>
      <c r="HMM86" s="140"/>
      <c r="HMN86" s="140"/>
      <c r="HMO86" s="140"/>
      <c r="HMP86" s="140"/>
      <c r="HMQ86" s="140"/>
      <c r="HMR86" s="140"/>
      <c r="HMS86" s="140"/>
      <c r="HMT86" s="140"/>
      <c r="HMU86" s="140"/>
      <c r="HMV86" s="140"/>
      <c r="HMW86" s="140"/>
      <c r="HMX86" s="140"/>
      <c r="HMY86" s="140"/>
      <c r="HMZ86" s="140"/>
      <c r="HNA86" s="140"/>
      <c r="HNB86" s="140"/>
      <c r="HNC86" s="140"/>
      <c r="HND86" s="140"/>
      <c r="HNE86" s="140"/>
      <c r="HNF86" s="140"/>
      <c r="HNG86" s="140"/>
      <c r="HNH86" s="140"/>
      <c r="HNI86" s="140"/>
      <c r="HNJ86" s="140"/>
      <c r="HNK86" s="140"/>
      <c r="HNL86" s="140"/>
      <c r="HNM86" s="140"/>
      <c r="HNN86" s="140"/>
      <c r="HNO86" s="140"/>
      <c r="HNP86" s="140"/>
      <c r="HNQ86" s="140"/>
      <c r="HNR86" s="140"/>
      <c r="HNS86" s="140"/>
      <c r="HNT86" s="140"/>
      <c r="HNU86" s="140"/>
      <c r="HNV86" s="140"/>
      <c r="HNW86" s="140"/>
      <c r="HNX86" s="140"/>
      <c r="HNY86" s="140"/>
      <c r="HNZ86" s="140"/>
      <c r="HOA86" s="140"/>
      <c r="HOB86" s="140"/>
      <c r="HOC86" s="140"/>
      <c r="HOD86" s="140"/>
      <c r="HOE86" s="140"/>
      <c r="HOF86" s="140"/>
      <c r="HOG86" s="140"/>
      <c r="HOH86" s="140"/>
      <c r="HOI86" s="140"/>
      <c r="HOJ86" s="140"/>
      <c r="HOK86" s="140"/>
      <c r="HOL86" s="140"/>
      <c r="HOM86" s="140"/>
      <c r="HON86" s="140"/>
      <c r="HOO86" s="140"/>
      <c r="HOP86" s="140"/>
      <c r="HOQ86" s="140"/>
      <c r="HOR86" s="140"/>
      <c r="HOS86" s="140"/>
      <c r="HOT86" s="140"/>
      <c r="HOU86" s="140"/>
      <c r="HOV86" s="140"/>
      <c r="HOW86" s="140"/>
      <c r="HOX86" s="140"/>
      <c r="HOY86" s="140"/>
      <c r="HOZ86" s="140"/>
      <c r="HPA86" s="140"/>
      <c r="HPB86" s="140"/>
      <c r="HPC86" s="140"/>
      <c r="HPD86" s="140"/>
      <c r="HPE86" s="140"/>
      <c r="HPF86" s="140"/>
      <c r="HPG86" s="140"/>
      <c r="HPH86" s="140"/>
      <c r="HPI86" s="140"/>
      <c r="HPJ86" s="140"/>
      <c r="HPK86" s="140"/>
      <c r="HPL86" s="140"/>
      <c r="HPM86" s="140"/>
      <c r="HPN86" s="140"/>
      <c r="HPO86" s="140"/>
      <c r="HPP86" s="140"/>
      <c r="HPQ86" s="140"/>
      <c r="HPR86" s="140"/>
      <c r="HPS86" s="140"/>
      <c r="HPT86" s="140"/>
      <c r="HPU86" s="140"/>
      <c r="HPV86" s="140"/>
      <c r="HPW86" s="140"/>
      <c r="HPX86" s="140"/>
      <c r="HPY86" s="140"/>
      <c r="HPZ86" s="140"/>
      <c r="HQA86" s="140"/>
      <c r="HQB86" s="140"/>
      <c r="HQC86" s="140"/>
      <c r="HQD86" s="140"/>
      <c r="HQE86" s="140"/>
      <c r="HQF86" s="140"/>
      <c r="HQG86" s="140"/>
      <c r="HQH86" s="140"/>
      <c r="HQI86" s="140"/>
      <c r="HQJ86" s="140"/>
      <c r="HQK86" s="140"/>
      <c r="HQL86" s="140"/>
      <c r="HQM86" s="140"/>
      <c r="HQN86" s="140"/>
      <c r="HQO86" s="140"/>
      <c r="HQP86" s="140"/>
      <c r="HQQ86" s="140"/>
      <c r="HQR86" s="140"/>
      <c r="HQS86" s="140"/>
      <c r="HQT86" s="140"/>
      <c r="HQU86" s="140"/>
      <c r="HQV86" s="140"/>
      <c r="HQW86" s="140"/>
      <c r="HQX86" s="140"/>
      <c r="HQY86" s="140"/>
      <c r="HQZ86" s="140"/>
      <c r="HRA86" s="140"/>
      <c r="HRB86" s="140"/>
      <c r="HRC86" s="140"/>
      <c r="HRD86" s="140"/>
      <c r="HRE86" s="140"/>
      <c r="HRF86" s="140"/>
      <c r="HRG86" s="140"/>
      <c r="HRH86" s="140"/>
      <c r="HRI86" s="140"/>
      <c r="HRJ86" s="140"/>
      <c r="HRK86" s="140"/>
      <c r="HRL86" s="140"/>
      <c r="HRM86" s="140"/>
      <c r="HRN86" s="140"/>
      <c r="HRO86" s="140"/>
      <c r="HRP86" s="140"/>
      <c r="HRQ86" s="140"/>
      <c r="HRR86" s="140"/>
      <c r="HRS86" s="140"/>
      <c r="HRT86" s="140"/>
      <c r="HRU86" s="140"/>
      <c r="HRV86" s="140"/>
      <c r="HRW86" s="140"/>
      <c r="HRX86" s="140"/>
      <c r="HRY86" s="140"/>
      <c r="HRZ86" s="140"/>
      <c r="HSA86" s="140"/>
      <c r="HSB86" s="140"/>
      <c r="HSC86" s="140"/>
      <c r="HSD86" s="140"/>
      <c r="HSE86" s="140"/>
      <c r="HSF86" s="140"/>
      <c r="HSG86" s="140"/>
      <c r="HSH86" s="140"/>
      <c r="HSI86" s="140"/>
      <c r="HSJ86" s="140"/>
      <c r="HSK86" s="140"/>
      <c r="HSL86" s="140"/>
      <c r="HSM86" s="140"/>
      <c r="HSN86" s="140"/>
      <c r="HSO86" s="140"/>
      <c r="HSP86" s="140"/>
      <c r="HSQ86" s="140"/>
      <c r="HSR86" s="140"/>
      <c r="HSS86" s="140"/>
      <c r="HST86" s="140"/>
      <c r="HSU86" s="140"/>
      <c r="HSV86" s="140"/>
      <c r="HSW86" s="140"/>
      <c r="HSX86" s="140"/>
      <c r="HSY86" s="140"/>
      <c r="HSZ86" s="140"/>
      <c r="HTA86" s="140"/>
      <c r="HTB86" s="140"/>
      <c r="HTC86" s="140"/>
      <c r="HTD86" s="140"/>
      <c r="HTE86" s="140"/>
      <c r="HTF86" s="140"/>
      <c r="HTG86" s="140"/>
      <c r="HTH86" s="140"/>
      <c r="HTI86" s="140"/>
      <c r="HTJ86" s="140"/>
      <c r="HTK86" s="140"/>
      <c r="HTL86" s="140"/>
      <c r="HTM86" s="140"/>
      <c r="HTN86" s="140"/>
      <c r="HTO86" s="140"/>
      <c r="HTP86" s="140"/>
      <c r="HTQ86" s="140"/>
      <c r="HTR86" s="140"/>
      <c r="HTS86" s="140"/>
      <c r="HTT86" s="140"/>
      <c r="HTU86" s="140"/>
      <c r="HTV86" s="140"/>
      <c r="HTW86" s="140"/>
      <c r="HTX86" s="140"/>
      <c r="HTY86" s="140"/>
      <c r="HTZ86" s="140"/>
      <c r="HUA86" s="140"/>
      <c r="HUB86" s="140"/>
      <c r="HUC86" s="140"/>
      <c r="HUD86" s="140"/>
      <c r="HUE86" s="140"/>
      <c r="HUF86" s="140"/>
      <c r="HUG86" s="140"/>
      <c r="HUH86" s="140"/>
      <c r="HUI86" s="140"/>
      <c r="HUJ86" s="140"/>
      <c r="HUK86" s="140"/>
      <c r="HUL86" s="140"/>
      <c r="HUM86" s="140"/>
      <c r="HUN86" s="140"/>
      <c r="HUO86" s="140"/>
      <c r="HUP86" s="140"/>
      <c r="HUQ86" s="140"/>
      <c r="HUR86" s="140"/>
      <c r="HUS86" s="140"/>
      <c r="HUT86" s="140"/>
      <c r="HUU86" s="140"/>
      <c r="HUV86" s="140"/>
      <c r="HUW86" s="140"/>
      <c r="HUX86" s="140"/>
      <c r="HUY86" s="140"/>
      <c r="HUZ86" s="140"/>
      <c r="HVA86" s="140"/>
      <c r="HVB86" s="140"/>
      <c r="HVC86" s="140"/>
      <c r="HVD86" s="140"/>
      <c r="HVE86" s="140"/>
      <c r="HVF86" s="140"/>
      <c r="HVG86" s="140"/>
      <c r="HVH86" s="140"/>
      <c r="HVI86" s="140"/>
      <c r="HVJ86" s="140"/>
      <c r="HVK86" s="140"/>
      <c r="HVL86" s="140"/>
      <c r="HVM86" s="140"/>
      <c r="HVN86" s="140"/>
      <c r="HVO86" s="140"/>
      <c r="HVP86" s="140"/>
      <c r="HVQ86" s="140"/>
      <c r="HVR86" s="140"/>
      <c r="HVS86" s="140"/>
      <c r="HVT86" s="140"/>
      <c r="HVU86" s="140"/>
      <c r="HVV86" s="140"/>
      <c r="HVW86" s="140"/>
      <c r="HVX86" s="140"/>
      <c r="HVY86" s="140"/>
      <c r="HVZ86" s="140"/>
      <c r="HWA86" s="140"/>
      <c r="HWB86" s="140"/>
      <c r="HWC86" s="140"/>
      <c r="HWD86" s="140"/>
      <c r="HWE86" s="140"/>
      <c r="HWF86" s="140"/>
      <c r="HWG86" s="140"/>
      <c r="HWH86" s="140"/>
      <c r="HWI86" s="140"/>
      <c r="HWJ86" s="140"/>
      <c r="HWK86" s="140"/>
      <c r="HWL86" s="140"/>
      <c r="HWM86" s="140"/>
      <c r="HWN86" s="140"/>
      <c r="HWO86" s="140"/>
      <c r="HWP86" s="140"/>
      <c r="HWQ86" s="140"/>
      <c r="HWR86" s="140"/>
      <c r="HWS86" s="140"/>
      <c r="HWT86" s="140"/>
      <c r="HWU86" s="140"/>
      <c r="HWV86" s="140"/>
      <c r="HWW86" s="140"/>
      <c r="HWX86" s="140"/>
      <c r="HWY86" s="140"/>
      <c r="HWZ86" s="140"/>
      <c r="HXA86" s="140"/>
      <c r="HXB86" s="140"/>
      <c r="HXC86" s="140"/>
      <c r="HXD86" s="140"/>
      <c r="HXE86" s="140"/>
      <c r="HXF86" s="140"/>
      <c r="HXG86" s="140"/>
      <c r="HXH86" s="140"/>
      <c r="HXI86" s="140"/>
      <c r="HXJ86" s="140"/>
      <c r="HXK86" s="140"/>
      <c r="HXL86" s="140"/>
      <c r="HXM86" s="140"/>
      <c r="HXN86" s="140"/>
      <c r="HXO86" s="140"/>
      <c r="HXP86" s="140"/>
      <c r="HXQ86" s="140"/>
      <c r="HXR86" s="140"/>
      <c r="HXS86" s="140"/>
      <c r="HXT86" s="140"/>
      <c r="HXU86" s="140"/>
      <c r="HXV86" s="140"/>
      <c r="HXW86" s="140"/>
      <c r="HXX86" s="140"/>
      <c r="HXY86" s="140"/>
      <c r="HXZ86" s="140"/>
      <c r="HYA86" s="140"/>
      <c r="HYB86" s="140"/>
      <c r="HYC86" s="140"/>
      <c r="HYD86" s="140"/>
      <c r="HYE86" s="140"/>
      <c r="HYF86" s="140"/>
      <c r="HYG86" s="140"/>
      <c r="HYH86" s="140"/>
      <c r="HYI86" s="140"/>
      <c r="HYJ86" s="140"/>
      <c r="HYK86" s="140"/>
      <c r="HYL86" s="140"/>
      <c r="HYM86" s="140"/>
      <c r="HYN86" s="140"/>
      <c r="HYO86" s="140"/>
      <c r="HYP86" s="140"/>
      <c r="HYQ86" s="140"/>
      <c r="HYR86" s="140"/>
      <c r="HYS86" s="140"/>
      <c r="HYT86" s="140"/>
      <c r="HYU86" s="140"/>
      <c r="HYV86" s="140"/>
      <c r="HYW86" s="140"/>
      <c r="HYX86" s="140"/>
      <c r="HYY86" s="140"/>
      <c r="HYZ86" s="140"/>
      <c r="HZA86" s="140"/>
      <c r="HZB86" s="140"/>
      <c r="HZC86" s="140"/>
      <c r="HZD86" s="140"/>
      <c r="HZE86" s="140"/>
      <c r="HZF86" s="140"/>
      <c r="HZG86" s="140"/>
      <c r="HZH86" s="140"/>
      <c r="HZI86" s="140"/>
      <c r="HZJ86" s="140"/>
      <c r="HZK86" s="140"/>
      <c r="HZL86" s="140"/>
      <c r="HZM86" s="140"/>
      <c r="HZN86" s="140"/>
      <c r="HZO86" s="140"/>
      <c r="HZP86" s="140"/>
      <c r="HZQ86" s="140"/>
      <c r="HZR86" s="140"/>
      <c r="HZS86" s="140"/>
      <c r="HZT86" s="140"/>
      <c r="HZU86" s="140"/>
      <c r="HZV86" s="140"/>
      <c r="HZW86" s="140"/>
      <c r="HZX86" s="140"/>
      <c r="HZY86" s="140"/>
      <c r="HZZ86" s="140"/>
      <c r="IAA86" s="140"/>
      <c r="IAB86" s="140"/>
      <c r="IAC86" s="140"/>
      <c r="IAD86" s="140"/>
      <c r="IAE86" s="140"/>
      <c r="IAF86" s="140"/>
      <c r="IAG86" s="140"/>
      <c r="IAH86" s="140"/>
      <c r="IAI86" s="140"/>
      <c r="IAJ86" s="140"/>
      <c r="IAK86" s="140"/>
      <c r="IAL86" s="140"/>
      <c r="IAM86" s="140"/>
      <c r="IAN86" s="140"/>
      <c r="IAO86" s="140"/>
      <c r="IAP86" s="140"/>
      <c r="IAQ86" s="140"/>
      <c r="IAR86" s="140"/>
      <c r="IAS86" s="140"/>
      <c r="IAT86" s="140"/>
      <c r="IAU86" s="140"/>
      <c r="IAV86" s="140"/>
      <c r="IAW86" s="140"/>
      <c r="IAX86" s="140"/>
      <c r="IAY86" s="140"/>
      <c r="IAZ86" s="140"/>
      <c r="IBA86" s="140"/>
      <c r="IBB86" s="140"/>
      <c r="IBC86" s="140"/>
      <c r="IBD86" s="140"/>
      <c r="IBE86" s="140"/>
      <c r="IBF86" s="140"/>
      <c r="IBG86" s="140"/>
      <c r="IBH86" s="140"/>
      <c r="IBI86" s="140"/>
      <c r="IBJ86" s="140"/>
      <c r="IBK86" s="140"/>
      <c r="IBL86" s="140"/>
      <c r="IBM86" s="140"/>
      <c r="IBN86" s="140"/>
      <c r="IBO86" s="140"/>
      <c r="IBP86" s="140"/>
      <c r="IBQ86" s="140"/>
      <c r="IBR86" s="140"/>
      <c r="IBS86" s="140"/>
      <c r="IBT86" s="140"/>
      <c r="IBU86" s="140"/>
      <c r="IBV86" s="140"/>
      <c r="IBW86" s="140"/>
      <c r="IBX86" s="140"/>
      <c r="IBY86" s="140"/>
      <c r="IBZ86" s="140"/>
      <c r="ICA86" s="140"/>
      <c r="ICB86" s="140"/>
      <c r="ICC86" s="140"/>
      <c r="ICD86" s="140"/>
      <c r="ICE86" s="140"/>
      <c r="ICF86" s="140"/>
      <c r="ICG86" s="140"/>
      <c r="ICH86" s="140"/>
      <c r="ICI86" s="140"/>
      <c r="ICJ86" s="140"/>
      <c r="ICK86" s="140"/>
      <c r="ICL86" s="140"/>
      <c r="ICM86" s="140"/>
      <c r="ICN86" s="140"/>
      <c r="ICO86" s="140"/>
      <c r="ICP86" s="140"/>
      <c r="ICQ86" s="140"/>
      <c r="ICR86" s="140"/>
      <c r="ICS86" s="140"/>
      <c r="ICT86" s="140"/>
      <c r="ICU86" s="140"/>
      <c r="ICV86" s="140"/>
      <c r="ICW86" s="140"/>
      <c r="ICX86" s="140"/>
      <c r="ICY86" s="140"/>
      <c r="ICZ86" s="140"/>
      <c r="IDA86" s="140"/>
      <c r="IDB86" s="140"/>
      <c r="IDC86" s="140"/>
      <c r="IDD86" s="140"/>
      <c r="IDE86" s="140"/>
      <c r="IDF86" s="140"/>
      <c r="IDG86" s="140"/>
      <c r="IDH86" s="140"/>
      <c r="IDI86" s="140"/>
      <c r="IDJ86" s="140"/>
      <c r="IDK86" s="140"/>
      <c r="IDL86" s="140"/>
      <c r="IDM86" s="140"/>
      <c r="IDN86" s="140"/>
      <c r="IDO86" s="140"/>
      <c r="IDP86" s="140"/>
      <c r="IDQ86" s="140"/>
      <c r="IDR86" s="140"/>
      <c r="IDS86" s="140"/>
      <c r="IDT86" s="140"/>
      <c r="IDU86" s="140"/>
      <c r="IDV86" s="140"/>
      <c r="IDW86" s="140"/>
      <c r="IDX86" s="140"/>
      <c r="IDY86" s="140"/>
      <c r="IDZ86" s="140"/>
      <c r="IEA86" s="140"/>
      <c r="IEB86" s="140"/>
      <c r="IEC86" s="140"/>
      <c r="IED86" s="140"/>
      <c r="IEE86" s="140"/>
      <c r="IEF86" s="140"/>
      <c r="IEG86" s="140"/>
      <c r="IEH86" s="140"/>
      <c r="IEI86" s="140"/>
      <c r="IEJ86" s="140"/>
      <c r="IEK86" s="140"/>
      <c r="IEL86" s="140"/>
      <c r="IEM86" s="140"/>
      <c r="IEN86" s="140"/>
      <c r="IEO86" s="140"/>
      <c r="IEP86" s="140"/>
      <c r="IEQ86" s="140"/>
      <c r="IER86" s="140"/>
      <c r="IES86" s="140"/>
      <c r="IET86" s="140"/>
      <c r="IEU86" s="140"/>
      <c r="IEV86" s="140"/>
      <c r="IEW86" s="140"/>
      <c r="IEX86" s="140"/>
      <c r="IEY86" s="140"/>
      <c r="IEZ86" s="140"/>
      <c r="IFA86" s="140"/>
      <c r="IFB86" s="140"/>
      <c r="IFC86" s="140"/>
      <c r="IFD86" s="140"/>
      <c r="IFE86" s="140"/>
      <c r="IFF86" s="140"/>
      <c r="IFG86" s="140"/>
      <c r="IFH86" s="140"/>
      <c r="IFI86" s="140"/>
      <c r="IFJ86" s="140"/>
      <c r="IFK86" s="140"/>
      <c r="IFL86" s="140"/>
      <c r="IFM86" s="140"/>
      <c r="IFN86" s="140"/>
      <c r="IFO86" s="140"/>
      <c r="IFP86" s="140"/>
      <c r="IFQ86" s="140"/>
      <c r="IFR86" s="140"/>
      <c r="IFS86" s="140"/>
      <c r="IFT86" s="140"/>
      <c r="IFU86" s="140"/>
      <c r="IFV86" s="140"/>
      <c r="IFW86" s="140"/>
      <c r="IFX86" s="140"/>
      <c r="IFY86" s="140"/>
      <c r="IFZ86" s="140"/>
      <c r="IGA86" s="140"/>
      <c r="IGB86" s="140"/>
      <c r="IGC86" s="140"/>
      <c r="IGD86" s="140"/>
      <c r="IGE86" s="140"/>
      <c r="IGF86" s="140"/>
      <c r="IGG86" s="140"/>
      <c r="IGH86" s="140"/>
      <c r="IGI86" s="140"/>
      <c r="IGJ86" s="140"/>
      <c r="IGK86" s="140"/>
      <c r="IGL86" s="140"/>
      <c r="IGM86" s="140"/>
      <c r="IGN86" s="140"/>
      <c r="IGO86" s="140"/>
      <c r="IGP86" s="140"/>
      <c r="IGQ86" s="140"/>
      <c r="IGR86" s="140"/>
      <c r="IGS86" s="140"/>
      <c r="IGT86" s="140"/>
      <c r="IGU86" s="140"/>
      <c r="IGV86" s="140"/>
      <c r="IGW86" s="140"/>
      <c r="IGX86" s="140"/>
      <c r="IGY86" s="140"/>
      <c r="IGZ86" s="140"/>
      <c r="IHA86" s="140"/>
      <c r="IHB86" s="140"/>
      <c r="IHC86" s="140"/>
      <c r="IHD86" s="140"/>
      <c r="IHE86" s="140"/>
      <c r="IHF86" s="140"/>
      <c r="IHG86" s="140"/>
      <c r="IHH86" s="140"/>
      <c r="IHI86" s="140"/>
      <c r="IHJ86" s="140"/>
      <c r="IHK86" s="140"/>
      <c r="IHL86" s="140"/>
      <c r="IHM86" s="140"/>
      <c r="IHN86" s="140"/>
      <c r="IHO86" s="140"/>
      <c r="IHP86" s="140"/>
      <c r="IHQ86" s="140"/>
      <c r="IHR86" s="140"/>
      <c r="IHS86" s="140"/>
      <c r="IHT86" s="140"/>
      <c r="IHU86" s="140"/>
      <c r="IHV86" s="140"/>
      <c r="IHW86" s="140"/>
      <c r="IHX86" s="140"/>
      <c r="IHY86" s="140"/>
      <c r="IHZ86" s="140"/>
      <c r="IIA86" s="140"/>
      <c r="IIB86" s="140"/>
      <c r="IIC86" s="140"/>
      <c r="IID86" s="140"/>
      <c r="IIE86" s="140"/>
      <c r="IIF86" s="140"/>
      <c r="IIG86" s="140"/>
      <c r="IIH86" s="140"/>
      <c r="III86" s="140"/>
      <c r="IIJ86" s="140"/>
      <c r="IIK86" s="140"/>
      <c r="IIL86" s="140"/>
      <c r="IIM86" s="140"/>
      <c r="IIN86" s="140"/>
      <c r="IIO86" s="140"/>
      <c r="IIP86" s="140"/>
      <c r="IIQ86" s="140"/>
      <c r="IIR86" s="140"/>
      <c r="IIS86" s="140"/>
      <c r="IIT86" s="140"/>
      <c r="IIU86" s="140"/>
      <c r="IIV86" s="140"/>
      <c r="IIW86" s="140"/>
      <c r="IIX86" s="140"/>
      <c r="IIY86" s="140"/>
      <c r="IIZ86" s="140"/>
      <c r="IJA86" s="140"/>
      <c r="IJB86" s="140"/>
      <c r="IJC86" s="140"/>
      <c r="IJD86" s="140"/>
      <c r="IJE86" s="140"/>
      <c r="IJF86" s="140"/>
      <c r="IJG86" s="140"/>
      <c r="IJH86" s="140"/>
      <c r="IJI86" s="140"/>
      <c r="IJJ86" s="140"/>
      <c r="IJK86" s="140"/>
      <c r="IJL86" s="140"/>
      <c r="IJM86" s="140"/>
      <c r="IJN86" s="140"/>
      <c r="IJO86" s="140"/>
      <c r="IJP86" s="140"/>
      <c r="IJQ86" s="140"/>
      <c r="IJR86" s="140"/>
      <c r="IJS86" s="140"/>
      <c r="IJT86" s="140"/>
      <c r="IJU86" s="140"/>
      <c r="IJV86" s="140"/>
      <c r="IJW86" s="140"/>
      <c r="IJX86" s="140"/>
      <c r="IJY86" s="140"/>
      <c r="IJZ86" s="140"/>
      <c r="IKA86" s="140"/>
      <c r="IKB86" s="140"/>
      <c r="IKC86" s="140"/>
      <c r="IKD86" s="140"/>
      <c r="IKE86" s="140"/>
      <c r="IKF86" s="140"/>
      <c r="IKG86" s="140"/>
      <c r="IKH86" s="140"/>
      <c r="IKI86" s="140"/>
      <c r="IKJ86" s="140"/>
      <c r="IKK86" s="140"/>
      <c r="IKL86" s="140"/>
      <c r="IKM86" s="140"/>
      <c r="IKN86" s="140"/>
      <c r="IKO86" s="140"/>
      <c r="IKP86" s="140"/>
      <c r="IKQ86" s="140"/>
      <c r="IKR86" s="140"/>
      <c r="IKS86" s="140"/>
      <c r="IKT86" s="140"/>
      <c r="IKU86" s="140"/>
      <c r="IKV86" s="140"/>
      <c r="IKW86" s="140"/>
      <c r="IKX86" s="140"/>
      <c r="IKY86" s="140"/>
      <c r="IKZ86" s="140"/>
      <c r="ILA86" s="140"/>
      <c r="ILB86" s="140"/>
      <c r="ILC86" s="140"/>
      <c r="ILD86" s="140"/>
      <c r="ILE86" s="140"/>
      <c r="ILF86" s="140"/>
      <c r="ILG86" s="140"/>
      <c r="ILH86" s="140"/>
      <c r="ILI86" s="140"/>
      <c r="ILJ86" s="140"/>
      <c r="ILK86" s="140"/>
      <c r="ILL86" s="140"/>
      <c r="ILM86" s="140"/>
      <c r="ILN86" s="140"/>
      <c r="ILO86" s="140"/>
      <c r="ILP86" s="140"/>
      <c r="ILQ86" s="140"/>
      <c r="ILR86" s="140"/>
      <c r="ILS86" s="140"/>
      <c r="ILT86" s="140"/>
      <c r="ILU86" s="140"/>
      <c r="ILV86" s="140"/>
      <c r="ILW86" s="140"/>
      <c r="ILX86" s="140"/>
      <c r="ILY86" s="140"/>
      <c r="ILZ86" s="140"/>
      <c r="IMA86" s="140"/>
      <c r="IMB86" s="140"/>
      <c r="IMC86" s="140"/>
      <c r="IMD86" s="140"/>
      <c r="IME86" s="140"/>
      <c r="IMF86" s="140"/>
      <c r="IMG86" s="140"/>
      <c r="IMH86" s="140"/>
      <c r="IMI86" s="140"/>
      <c r="IMJ86" s="140"/>
      <c r="IMK86" s="140"/>
      <c r="IML86" s="140"/>
      <c r="IMM86" s="140"/>
      <c r="IMN86" s="140"/>
      <c r="IMO86" s="140"/>
      <c r="IMP86" s="140"/>
      <c r="IMQ86" s="140"/>
      <c r="IMR86" s="140"/>
      <c r="IMS86" s="140"/>
      <c r="IMT86" s="140"/>
      <c r="IMU86" s="140"/>
      <c r="IMV86" s="140"/>
      <c r="IMW86" s="140"/>
      <c r="IMX86" s="140"/>
      <c r="IMY86" s="140"/>
      <c r="IMZ86" s="140"/>
      <c r="INA86" s="140"/>
      <c r="INB86" s="140"/>
      <c r="INC86" s="140"/>
      <c r="IND86" s="140"/>
      <c r="INE86" s="140"/>
      <c r="INF86" s="140"/>
      <c r="ING86" s="140"/>
      <c r="INH86" s="140"/>
      <c r="INI86" s="140"/>
      <c r="INJ86" s="140"/>
      <c r="INK86" s="140"/>
      <c r="INL86" s="140"/>
      <c r="INM86" s="140"/>
      <c r="INN86" s="140"/>
      <c r="INO86" s="140"/>
      <c r="INP86" s="140"/>
      <c r="INQ86" s="140"/>
      <c r="INR86" s="140"/>
      <c r="INS86" s="140"/>
      <c r="INT86" s="140"/>
      <c r="INU86" s="140"/>
      <c r="INV86" s="140"/>
      <c r="INW86" s="140"/>
      <c r="INX86" s="140"/>
      <c r="INY86" s="140"/>
      <c r="INZ86" s="140"/>
      <c r="IOA86" s="140"/>
      <c r="IOB86" s="140"/>
      <c r="IOC86" s="140"/>
      <c r="IOD86" s="140"/>
      <c r="IOE86" s="140"/>
      <c r="IOF86" s="140"/>
      <c r="IOG86" s="140"/>
      <c r="IOH86" s="140"/>
      <c r="IOI86" s="140"/>
      <c r="IOJ86" s="140"/>
      <c r="IOK86" s="140"/>
      <c r="IOL86" s="140"/>
      <c r="IOM86" s="140"/>
      <c r="ION86" s="140"/>
      <c r="IOO86" s="140"/>
      <c r="IOP86" s="140"/>
      <c r="IOQ86" s="140"/>
      <c r="IOR86" s="140"/>
      <c r="IOS86" s="140"/>
      <c r="IOT86" s="140"/>
      <c r="IOU86" s="140"/>
      <c r="IOV86" s="140"/>
      <c r="IOW86" s="140"/>
      <c r="IOX86" s="140"/>
      <c r="IOY86" s="140"/>
      <c r="IOZ86" s="140"/>
      <c r="IPA86" s="140"/>
      <c r="IPB86" s="140"/>
      <c r="IPC86" s="140"/>
      <c r="IPD86" s="140"/>
      <c r="IPE86" s="140"/>
      <c r="IPF86" s="140"/>
      <c r="IPG86" s="140"/>
      <c r="IPH86" s="140"/>
      <c r="IPI86" s="140"/>
      <c r="IPJ86" s="140"/>
      <c r="IPK86" s="140"/>
      <c r="IPL86" s="140"/>
      <c r="IPM86" s="140"/>
      <c r="IPN86" s="140"/>
      <c r="IPO86" s="140"/>
      <c r="IPP86" s="140"/>
      <c r="IPQ86" s="140"/>
      <c r="IPR86" s="140"/>
      <c r="IPS86" s="140"/>
      <c r="IPT86" s="140"/>
      <c r="IPU86" s="140"/>
      <c r="IPV86" s="140"/>
      <c r="IPW86" s="140"/>
      <c r="IPX86" s="140"/>
      <c r="IPY86" s="140"/>
      <c r="IPZ86" s="140"/>
      <c r="IQA86" s="140"/>
      <c r="IQB86" s="140"/>
      <c r="IQC86" s="140"/>
      <c r="IQD86" s="140"/>
      <c r="IQE86" s="140"/>
      <c r="IQF86" s="140"/>
      <c r="IQG86" s="140"/>
      <c r="IQH86" s="140"/>
      <c r="IQI86" s="140"/>
      <c r="IQJ86" s="140"/>
      <c r="IQK86" s="140"/>
      <c r="IQL86" s="140"/>
      <c r="IQM86" s="140"/>
      <c r="IQN86" s="140"/>
      <c r="IQO86" s="140"/>
      <c r="IQP86" s="140"/>
      <c r="IQQ86" s="140"/>
      <c r="IQR86" s="140"/>
      <c r="IQS86" s="140"/>
      <c r="IQT86" s="140"/>
      <c r="IQU86" s="140"/>
      <c r="IQV86" s="140"/>
      <c r="IQW86" s="140"/>
      <c r="IQX86" s="140"/>
      <c r="IQY86" s="140"/>
      <c r="IQZ86" s="140"/>
      <c r="IRA86" s="140"/>
      <c r="IRB86" s="140"/>
      <c r="IRC86" s="140"/>
      <c r="IRD86" s="140"/>
      <c r="IRE86" s="140"/>
      <c r="IRF86" s="140"/>
      <c r="IRG86" s="140"/>
      <c r="IRH86" s="140"/>
      <c r="IRI86" s="140"/>
      <c r="IRJ86" s="140"/>
      <c r="IRK86" s="140"/>
      <c r="IRL86" s="140"/>
      <c r="IRM86" s="140"/>
      <c r="IRN86" s="140"/>
      <c r="IRO86" s="140"/>
      <c r="IRP86" s="140"/>
      <c r="IRQ86" s="140"/>
      <c r="IRR86" s="140"/>
      <c r="IRS86" s="140"/>
      <c r="IRT86" s="140"/>
      <c r="IRU86" s="140"/>
      <c r="IRV86" s="140"/>
      <c r="IRW86" s="140"/>
      <c r="IRX86" s="140"/>
      <c r="IRY86" s="140"/>
      <c r="IRZ86" s="140"/>
      <c r="ISA86" s="140"/>
      <c r="ISB86" s="140"/>
      <c r="ISC86" s="140"/>
      <c r="ISD86" s="140"/>
      <c r="ISE86" s="140"/>
      <c r="ISF86" s="140"/>
      <c r="ISG86" s="140"/>
      <c r="ISH86" s="140"/>
      <c r="ISI86" s="140"/>
      <c r="ISJ86" s="140"/>
      <c r="ISK86" s="140"/>
      <c r="ISL86" s="140"/>
      <c r="ISM86" s="140"/>
      <c r="ISN86" s="140"/>
      <c r="ISO86" s="140"/>
      <c r="ISP86" s="140"/>
      <c r="ISQ86" s="140"/>
      <c r="ISR86" s="140"/>
      <c r="ISS86" s="140"/>
      <c r="IST86" s="140"/>
      <c r="ISU86" s="140"/>
      <c r="ISV86" s="140"/>
      <c r="ISW86" s="140"/>
      <c r="ISX86" s="140"/>
      <c r="ISY86" s="140"/>
      <c r="ISZ86" s="140"/>
      <c r="ITA86" s="140"/>
      <c r="ITB86" s="140"/>
      <c r="ITC86" s="140"/>
      <c r="ITD86" s="140"/>
      <c r="ITE86" s="140"/>
      <c r="ITF86" s="140"/>
      <c r="ITG86" s="140"/>
      <c r="ITH86" s="140"/>
      <c r="ITI86" s="140"/>
      <c r="ITJ86" s="140"/>
      <c r="ITK86" s="140"/>
      <c r="ITL86" s="140"/>
      <c r="ITM86" s="140"/>
      <c r="ITN86" s="140"/>
      <c r="ITO86" s="140"/>
      <c r="ITP86" s="140"/>
      <c r="ITQ86" s="140"/>
      <c r="ITR86" s="140"/>
      <c r="ITS86" s="140"/>
      <c r="ITT86" s="140"/>
      <c r="ITU86" s="140"/>
      <c r="ITV86" s="140"/>
      <c r="ITW86" s="140"/>
      <c r="ITX86" s="140"/>
      <c r="ITY86" s="140"/>
      <c r="ITZ86" s="140"/>
      <c r="IUA86" s="140"/>
      <c r="IUB86" s="140"/>
      <c r="IUC86" s="140"/>
      <c r="IUD86" s="140"/>
      <c r="IUE86" s="140"/>
      <c r="IUF86" s="140"/>
      <c r="IUG86" s="140"/>
      <c r="IUH86" s="140"/>
      <c r="IUI86" s="140"/>
      <c r="IUJ86" s="140"/>
      <c r="IUK86" s="140"/>
      <c r="IUL86" s="140"/>
      <c r="IUM86" s="140"/>
      <c r="IUN86" s="140"/>
      <c r="IUO86" s="140"/>
      <c r="IUP86" s="140"/>
      <c r="IUQ86" s="140"/>
      <c r="IUR86" s="140"/>
      <c r="IUS86" s="140"/>
      <c r="IUT86" s="140"/>
      <c r="IUU86" s="140"/>
      <c r="IUV86" s="140"/>
      <c r="IUW86" s="140"/>
      <c r="IUX86" s="140"/>
      <c r="IUY86" s="140"/>
      <c r="IUZ86" s="140"/>
      <c r="IVA86" s="140"/>
      <c r="IVB86" s="140"/>
      <c r="IVC86" s="140"/>
      <c r="IVD86" s="140"/>
      <c r="IVE86" s="140"/>
      <c r="IVF86" s="140"/>
      <c r="IVG86" s="140"/>
      <c r="IVH86" s="140"/>
      <c r="IVI86" s="140"/>
      <c r="IVJ86" s="140"/>
      <c r="IVK86" s="140"/>
      <c r="IVL86" s="140"/>
      <c r="IVM86" s="140"/>
      <c r="IVN86" s="140"/>
      <c r="IVO86" s="140"/>
      <c r="IVP86" s="140"/>
      <c r="IVQ86" s="140"/>
      <c r="IVR86" s="140"/>
      <c r="IVS86" s="140"/>
      <c r="IVT86" s="140"/>
      <c r="IVU86" s="140"/>
      <c r="IVV86" s="140"/>
      <c r="IVW86" s="140"/>
      <c r="IVX86" s="140"/>
      <c r="IVY86" s="140"/>
      <c r="IVZ86" s="140"/>
      <c r="IWA86" s="140"/>
      <c r="IWB86" s="140"/>
      <c r="IWC86" s="140"/>
      <c r="IWD86" s="140"/>
      <c r="IWE86" s="140"/>
      <c r="IWF86" s="140"/>
      <c r="IWG86" s="140"/>
      <c r="IWH86" s="140"/>
      <c r="IWI86" s="140"/>
      <c r="IWJ86" s="140"/>
      <c r="IWK86" s="140"/>
      <c r="IWL86" s="140"/>
      <c r="IWM86" s="140"/>
      <c r="IWN86" s="140"/>
      <c r="IWO86" s="140"/>
      <c r="IWP86" s="140"/>
      <c r="IWQ86" s="140"/>
      <c r="IWR86" s="140"/>
      <c r="IWS86" s="140"/>
      <c r="IWT86" s="140"/>
      <c r="IWU86" s="140"/>
      <c r="IWV86" s="140"/>
      <c r="IWW86" s="140"/>
      <c r="IWX86" s="140"/>
      <c r="IWY86" s="140"/>
      <c r="IWZ86" s="140"/>
      <c r="IXA86" s="140"/>
      <c r="IXB86" s="140"/>
      <c r="IXC86" s="140"/>
      <c r="IXD86" s="140"/>
      <c r="IXE86" s="140"/>
      <c r="IXF86" s="140"/>
      <c r="IXG86" s="140"/>
      <c r="IXH86" s="140"/>
      <c r="IXI86" s="140"/>
      <c r="IXJ86" s="140"/>
      <c r="IXK86" s="140"/>
      <c r="IXL86" s="140"/>
      <c r="IXM86" s="140"/>
      <c r="IXN86" s="140"/>
      <c r="IXO86" s="140"/>
      <c r="IXP86" s="140"/>
      <c r="IXQ86" s="140"/>
      <c r="IXR86" s="140"/>
      <c r="IXS86" s="140"/>
      <c r="IXT86" s="140"/>
      <c r="IXU86" s="140"/>
      <c r="IXV86" s="140"/>
      <c r="IXW86" s="140"/>
      <c r="IXX86" s="140"/>
      <c r="IXY86" s="140"/>
      <c r="IXZ86" s="140"/>
      <c r="IYA86" s="140"/>
      <c r="IYB86" s="140"/>
      <c r="IYC86" s="140"/>
      <c r="IYD86" s="140"/>
      <c r="IYE86" s="140"/>
      <c r="IYF86" s="140"/>
      <c r="IYG86" s="140"/>
      <c r="IYH86" s="140"/>
      <c r="IYI86" s="140"/>
      <c r="IYJ86" s="140"/>
      <c r="IYK86" s="140"/>
      <c r="IYL86" s="140"/>
      <c r="IYM86" s="140"/>
      <c r="IYN86" s="140"/>
      <c r="IYO86" s="140"/>
      <c r="IYP86" s="140"/>
      <c r="IYQ86" s="140"/>
      <c r="IYR86" s="140"/>
      <c r="IYS86" s="140"/>
      <c r="IYT86" s="140"/>
      <c r="IYU86" s="140"/>
      <c r="IYV86" s="140"/>
      <c r="IYW86" s="140"/>
      <c r="IYX86" s="140"/>
      <c r="IYY86" s="140"/>
      <c r="IYZ86" s="140"/>
      <c r="IZA86" s="140"/>
      <c r="IZB86" s="140"/>
      <c r="IZC86" s="140"/>
      <c r="IZD86" s="140"/>
      <c r="IZE86" s="140"/>
      <c r="IZF86" s="140"/>
      <c r="IZG86" s="140"/>
      <c r="IZH86" s="140"/>
      <c r="IZI86" s="140"/>
      <c r="IZJ86" s="140"/>
      <c r="IZK86" s="140"/>
      <c r="IZL86" s="140"/>
      <c r="IZM86" s="140"/>
      <c r="IZN86" s="140"/>
      <c r="IZO86" s="140"/>
      <c r="IZP86" s="140"/>
      <c r="IZQ86" s="140"/>
      <c r="IZR86" s="140"/>
      <c r="IZS86" s="140"/>
      <c r="IZT86" s="140"/>
      <c r="IZU86" s="140"/>
      <c r="IZV86" s="140"/>
      <c r="IZW86" s="140"/>
      <c r="IZX86" s="140"/>
      <c r="IZY86" s="140"/>
      <c r="IZZ86" s="140"/>
      <c r="JAA86" s="140"/>
      <c r="JAB86" s="140"/>
      <c r="JAC86" s="140"/>
      <c r="JAD86" s="140"/>
      <c r="JAE86" s="140"/>
      <c r="JAF86" s="140"/>
      <c r="JAG86" s="140"/>
      <c r="JAH86" s="140"/>
      <c r="JAI86" s="140"/>
      <c r="JAJ86" s="140"/>
      <c r="JAK86" s="140"/>
      <c r="JAL86" s="140"/>
      <c r="JAM86" s="140"/>
      <c r="JAN86" s="140"/>
      <c r="JAO86" s="140"/>
      <c r="JAP86" s="140"/>
      <c r="JAQ86" s="140"/>
      <c r="JAR86" s="140"/>
      <c r="JAS86" s="140"/>
      <c r="JAT86" s="140"/>
      <c r="JAU86" s="140"/>
      <c r="JAV86" s="140"/>
      <c r="JAW86" s="140"/>
      <c r="JAX86" s="140"/>
      <c r="JAY86" s="140"/>
      <c r="JAZ86" s="140"/>
      <c r="JBA86" s="140"/>
      <c r="JBB86" s="140"/>
      <c r="JBC86" s="140"/>
      <c r="JBD86" s="140"/>
      <c r="JBE86" s="140"/>
      <c r="JBF86" s="140"/>
      <c r="JBG86" s="140"/>
      <c r="JBH86" s="140"/>
      <c r="JBI86" s="140"/>
      <c r="JBJ86" s="140"/>
      <c r="JBK86" s="140"/>
      <c r="JBL86" s="140"/>
      <c r="JBM86" s="140"/>
      <c r="JBN86" s="140"/>
      <c r="JBO86" s="140"/>
      <c r="JBP86" s="140"/>
      <c r="JBQ86" s="140"/>
      <c r="JBR86" s="140"/>
      <c r="JBS86" s="140"/>
      <c r="JBT86" s="140"/>
      <c r="JBU86" s="140"/>
      <c r="JBV86" s="140"/>
      <c r="JBW86" s="140"/>
      <c r="JBX86" s="140"/>
      <c r="JBY86" s="140"/>
      <c r="JBZ86" s="140"/>
      <c r="JCA86" s="140"/>
      <c r="JCB86" s="140"/>
      <c r="JCC86" s="140"/>
      <c r="JCD86" s="140"/>
      <c r="JCE86" s="140"/>
      <c r="JCF86" s="140"/>
      <c r="JCG86" s="140"/>
      <c r="JCH86" s="140"/>
      <c r="JCI86" s="140"/>
      <c r="JCJ86" s="140"/>
      <c r="JCK86" s="140"/>
      <c r="JCL86" s="140"/>
      <c r="JCM86" s="140"/>
      <c r="JCN86" s="140"/>
      <c r="JCO86" s="140"/>
      <c r="JCP86" s="140"/>
      <c r="JCQ86" s="140"/>
      <c r="JCR86" s="140"/>
      <c r="JCS86" s="140"/>
      <c r="JCT86" s="140"/>
      <c r="JCU86" s="140"/>
      <c r="JCV86" s="140"/>
      <c r="JCW86" s="140"/>
      <c r="JCX86" s="140"/>
      <c r="JCY86" s="140"/>
      <c r="JCZ86" s="140"/>
      <c r="JDA86" s="140"/>
      <c r="JDB86" s="140"/>
      <c r="JDC86" s="140"/>
      <c r="JDD86" s="140"/>
      <c r="JDE86" s="140"/>
      <c r="JDF86" s="140"/>
      <c r="JDG86" s="140"/>
      <c r="JDH86" s="140"/>
      <c r="JDI86" s="140"/>
      <c r="JDJ86" s="140"/>
      <c r="JDK86" s="140"/>
      <c r="JDL86" s="140"/>
      <c r="JDM86" s="140"/>
      <c r="JDN86" s="140"/>
      <c r="JDO86" s="140"/>
      <c r="JDP86" s="140"/>
      <c r="JDQ86" s="140"/>
      <c r="JDR86" s="140"/>
      <c r="JDS86" s="140"/>
      <c r="JDT86" s="140"/>
      <c r="JDU86" s="140"/>
      <c r="JDV86" s="140"/>
      <c r="JDW86" s="140"/>
      <c r="JDX86" s="140"/>
      <c r="JDY86" s="140"/>
      <c r="JDZ86" s="140"/>
      <c r="JEA86" s="140"/>
      <c r="JEB86" s="140"/>
      <c r="JEC86" s="140"/>
      <c r="JED86" s="140"/>
      <c r="JEE86" s="140"/>
      <c r="JEF86" s="140"/>
      <c r="JEG86" s="140"/>
      <c r="JEH86" s="140"/>
      <c r="JEI86" s="140"/>
      <c r="JEJ86" s="140"/>
      <c r="JEK86" s="140"/>
      <c r="JEL86" s="140"/>
      <c r="JEM86" s="140"/>
      <c r="JEN86" s="140"/>
      <c r="JEO86" s="140"/>
      <c r="JEP86" s="140"/>
      <c r="JEQ86" s="140"/>
      <c r="JER86" s="140"/>
      <c r="JES86" s="140"/>
      <c r="JET86" s="140"/>
      <c r="JEU86" s="140"/>
      <c r="JEV86" s="140"/>
      <c r="JEW86" s="140"/>
      <c r="JEX86" s="140"/>
      <c r="JEY86" s="140"/>
      <c r="JEZ86" s="140"/>
      <c r="JFA86" s="140"/>
      <c r="JFB86" s="140"/>
      <c r="JFC86" s="140"/>
      <c r="JFD86" s="140"/>
      <c r="JFE86" s="140"/>
      <c r="JFF86" s="140"/>
      <c r="JFG86" s="140"/>
      <c r="JFH86" s="140"/>
      <c r="JFI86" s="140"/>
      <c r="JFJ86" s="140"/>
      <c r="JFK86" s="140"/>
      <c r="JFL86" s="140"/>
      <c r="JFM86" s="140"/>
      <c r="JFN86" s="140"/>
      <c r="JFO86" s="140"/>
      <c r="JFP86" s="140"/>
      <c r="JFQ86" s="140"/>
      <c r="JFR86" s="140"/>
      <c r="JFS86" s="140"/>
      <c r="JFT86" s="140"/>
      <c r="JFU86" s="140"/>
      <c r="JFV86" s="140"/>
      <c r="JFW86" s="140"/>
      <c r="JFX86" s="140"/>
      <c r="JFY86" s="140"/>
      <c r="JFZ86" s="140"/>
      <c r="JGA86" s="140"/>
      <c r="JGB86" s="140"/>
      <c r="JGC86" s="140"/>
      <c r="JGD86" s="140"/>
      <c r="JGE86" s="140"/>
      <c r="JGF86" s="140"/>
      <c r="JGG86" s="140"/>
      <c r="JGH86" s="140"/>
      <c r="JGI86" s="140"/>
      <c r="JGJ86" s="140"/>
      <c r="JGK86" s="140"/>
      <c r="JGL86" s="140"/>
      <c r="JGM86" s="140"/>
      <c r="JGN86" s="140"/>
      <c r="JGO86" s="140"/>
      <c r="JGP86" s="140"/>
      <c r="JGQ86" s="140"/>
      <c r="JGR86" s="140"/>
      <c r="JGS86" s="140"/>
      <c r="JGT86" s="140"/>
      <c r="JGU86" s="140"/>
      <c r="JGV86" s="140"/>
      <c r="JGW86" s="140"/>
      <c r="JGX86" s="140"/>
      <c r="JGY86" s="140"/>
      <c r="JGZ86" s="140"/>
      <c r="JHA86" s="140"/>
      <c r="JHB86" s="140"/>
      <c r="JHC86" s="140"/>
      <c r="JHD86" s="140"/>
      <c r="JHE86" s="140"/>
      <c r="JHF86" s="140"/>
      <c r="JHG86" s="140"/>
      <c r="JHH86" s="140"/>
      <c r="JHI86" s="140"/>
      <c r="JHJ86" s="140"/>
      <c r="JHK86" s="140"/>
      <c r="JHL86" s="140"/>
      <c r="JHM86" s="140"/>
      <c r="JHN86" s="140"/>
      <c r="JHO86" s="140"/>
      <c r="JHP86" s="140"/>
      <c r="JHQ86" s="140"/>
      <c r="JHR86" s="140"/>
      <c r="JHS86" s="140"/>
      <c r="JHT86" s="140"/>
      <c r="JHU86" s="140"/>
      <c r="JHV86" s="140"/>
      <c r="JHW86" s="140"/>
      <c r="JHX86" s="140"/>
      <c r="JHY86" s="140"/>
      <c r="JHZ86" s="140"/>
      <c r="JIA86" s="140"/>
      <c r="JIB86" s="140"/>
      <c r="JIC86" s="140"/>
      <c r="JID86" s="140"/>
      <c r="JIE86" s="140"/>
      <c r="JIF86" s="140"/>
      <c r="JIG86" s="140"/>
      <c r="JIH86" s="140"/>
      <c r="JII86" s="140"/>
      <c r="JIJ86" s="140"/>
      <c r="JIK86" s="140"/>
      <c r="JIL86" s="140"/>
      <c r="JIM86" s="140"/>
      <c r="JIN86" s="140"/>
      <c r="JIO86" s="140"/>
      <c r="JIP86" s="140"/>
      <c r="JIQ86" s="140"/>
      <c r="JIR86" s="140"/>
      <c r="JIS86" s="140"/>
      <c r="JIT86" s="140"/>
      <c r="JIU86" s="140"/>
      <c r="JIV86" s="140"/>
      <c r="JIW86" s="140"/>
      <c r="JIX86" s="140"/>
      <c r="JIY86" s="140"/>
      <c r="JIZ86" s="140"/>
      <c r="JJA86" s="140"/>
      <c r="JJB86" s="140"/>
      <c r="JJC86" s="140"/>
      <c r="JJD86" s="140"/>
      <c r="JJE86" s="140"/>
      <c r="JJF86" s="140"/>
      <c r="JJG86" s="140"/>
      <c r="JJH86" s="140"/>
      <c r="JJI86" s="140"/>
      <c r="JJJ86" s="140"/>
      <c r="JJK86" s="140"/>
      <c r="JJL86" s="140"/>
      <c r="JJM86" s="140"/>
      <c r="JJN86" s="140"/>
      <c r="JJO86" s="140"/>
      <c r="JJP86" s="140"/>
      <c r="JJQ86" s="140"/>
      <c r="JJR86" s="140"/>
      <c r="JJS86" s="140"/>
      <c r="JJT86" s="140"/>
      <c r="JJU86" s="140"/>
      <c r="JJV86" s="140"/>
      <c r="JJW86" s="140"/>
      <c r="JJX86" s="140"/>
      <c r="JJY86" s="140"/>
      <c r="JJZ86" s="140"/>
      <c r="JKA86" s="140"/>
      <c r="JKB86" s="140"/>
      <c r="JKC86" s="140"/>
      <c r="JKD86" s="140"/>
      <c r="JKE86" s="140"/>
      <c r="JKF86" s="140"/>
      <c r="JKG86" s="140"/>
      <c r="JKH86" s="140"/>
      <c r="JKI86" s="140"/>
      <c r="JKJ86" s="140"/>
      <c r="JKK86" s="140"/>
      <c r="JKL86" s="140"/>
      <c r="JKM86" s="140"/>
      <c r="JKN86" s="140"/>
      <c r="JKO86" s="140"/>
      <c r="JKP86" s="140"/>
      <c r="JKQ86" s="140"/>
      <c r="JKR86" s="140"/>
      <c r="JKS86" s="140"/>
      <c r="JKT86" s="140"/>
      <c r="JKU86" s="140"/>
      <c r="JKV86" s="140"/>
      <c r="JKW86" s="140"/>
      <c r="JKX86" s="140"/>
      <c r="JKY86" s="140"/>
      <c r="JKZ86" s="140"/>
      <c r="JLA86" s="140"/>
      <c r="JLB86" s="140"/>
      <c r="JLC86" s="140"/>
      <c r="JLD86" s="140"/>
      <c r="JLE86" s="140"/>
      <c r="JLF86" s="140"/>
      <c r="JLG86" s="140"/>
      <c r="JLH86" s="140"/>
      <c r="JLI86" s="140"/>
      <c r="JLJ86" s="140"/>
      <c r="JLK86" s="140"/>
      <c r="JLL86" s="140"/>
      <c r="JLM86" s="140"/>
      <c r="JLN86" s="140"/>
      <c r="JLO86" s="140"/>
      <c r="JLP86" s="140"/>
      <c r="JLQ86" s="140"/>
      <c r="JLR86" s="140"/>
      <c r="JLS86" s="140"/>
      <c r="JLT86" s="140"/>
      <c r="JLU86" s="140"/>
      <c r="JLV86" s="140"/>
      <c r="JLW86" s="140"/>
      <c r="JLX86" s="140"/>
      <c r="JLY86" s="140"/>
      <c r="JLZ86" s="140"/>
      <c r="JMA86" s="140"/>
      <c r="JMB86" s="140"/>
      <c r="JMC86" s="140"/>
      <c r="JMD86" s="140"/>
      <c r="JME86" s="140"/>
      <c r="JMF86" s="140"/>
      <c r="JMG86" s="140"/>
      <c r="JMH86" s="140"/>
      <c r="JMI86" s="140"/>
      <c r="JMJ86" s="140"/>
      <c r="JMK86" s="140"/>
      <c r="JML86" s="140"/>
      <c r="JMM86" s="140"/>
      <c r="JMN86" s="140"/>
      <c r="JMO86" s="140"/>
      <c r="JMP86" s="140"/>
      <c r="JMQ86" s="140"/>
      <c r="JMR86" s="140"/>
      <c r="JMS86" s="140"/>
      <c r="JMT86" s="140"/>
      <c r="JMU86" s="140"/>
      <c r="JMV86" s="140"/>
      <c r="JMW86" s="140"/>
      <c r="JMX86" s="140"/>
      <c r="JMY86" s="140"/>
      <c r="JMZ86" s="140"/>
      <c r="JNA86" s="140"/>
      <c r="JNB86" s="140"/>
      <c r="JNC86" s="140"/>
      <c r="JND86" s="140"/>
      <c r="JNE86" s="140"/>
      <c r="JNF86" s="140"/>
      <c r="JNG86" s="140"/>
      <c r="JNH86" s="140"/>
      <c r="JNI86" s="140"/>
      <c r="JNJ86" s="140"/>
      <c r="JNK86" s="140"/>
      <c r="JNL86" s="140"/>
      <c r="JNM86" s="140"/>
      <c r="JNN86" s="140"/>
      <c r="JNO86" s="140"/>
      <c r="JNP86" s="140"/>
      <c r="JNQ86" s="140"/>
      <c r="JNR86" s="140"/>
      <c r="JNS86" s="140"/>
      <c r="JNT86" s="140"/>
      <c r="JNU86" s="140"/>
      <c r="JNV86" s="140"/>
      <c r="JNW86" s="140"/>
      <c r="JNX86" s="140"/>
      <c r="JNY86" s="140"/>
      <c r="JNZ86" s="140"/>
      <c r="JOA86" s="140"/>
      <c r="JOB86" s="140"/>
      <c r="JOC86" s="140"/>
      <c r="JOD86" s="140"/>
      <c r="JOE86" s="140"/>
      <c r="JOF86" s="140"/>
      <c r="JOG86" s="140"/>
      <c r="JOH86" s="140"/>
      <c r="JOI86" s="140"/>
      <c r="JOJ86" s="140"/>
      <c r="JOK86" s="140"/>
      <c r="JOL86" s="140"/>
      <c r="JOM86" s="140"/>
      <c r="JON86" s="140"/>
      <c r="JOO86" s="140"/>
      <c r="JOP86" s="140"/>
      <c r="JOQ86" s="140"/>
      <c r="JOR86" s="140"/>
      <c r="JOS86" s="140"/>
      <c r="JOT86" s="140"/>
      <c r="JOU86" s="140"/>
      <c r="JOV86" s="140"/>
      <c r="JOW86" s="140"/>
      <c r="JOX86" s="140"/>
      <c r="JOY86" s="140"/>
      <c r="JOZ86" s="140"/>
      <c r="JPA86" s="140"/>
      <c r="JPB86" s="140"/>
      <c r="JPC86" s="140"/>
      <c r="JPD86" s="140"/>
      <c r="JPE86" s="140"/>
      <c r="JPF86" s="140"/>
      <c r="JPG86" s="140"/>
      <c r="JPH86" s="140"/>
      <c r="JPI86" s="140"/>
      <c r="JPJ86" s="140"/>
      <c r="JPK86" s="140"/>
      <c r="JPL86" s="140"/>
      <c r="JPM86" s="140"/>
      <c r="JPN86" s="140"/>
      <c r="JPO86" s="140"/>
      <c r="JPP86" s="140"/>
      <c r="JPQ86" s="140"/>
      <c r="JPR86" s="140"/>
      <c r="JPS86" s="140"/>
      <c r="JPT86" s="140"/>
      <c r="JPU86" s="140"/>
      <c r="JPV86" s="140"/>
      <c r="JPW86" s="140"/>
      <c r="JPX86" s="140"/>
      <c r="JPY86" s="140"/>
      <c r="JPZ86" s="140"/>
      <c r="JQA86" s="140"/>
      <c r="JQB86" s="140"/>
      <c r="JQC86" s="140"/>
      <c r="JQD86" s="140"/>
      <c r="JQE86" s="140"/>
      <c r="JQF86" s="140"/>
      <c r="JQG86" s="140"/>
      <c r="JQH86" s="140"/>
      <c r="JQI86" s="140"/>
      <c r="JQJ86" s="140"/>
      <c r="JQK86" s="140"/>
      <c r="JQL86" s="140"/>
      <c r="JQM86" s="140"/>
      <c r="JQN86" s="140"/>
      <c r="JQO86" s="140"/>
      <c r="JQP86" s="140"/>
      <c r="JQQ86" s="140"/>
      <c r="JQR86" s="140"/>
      <c r="JQS86" s="140"/>
      <c r="JQT86" s="140"/>
      <c r="JQU86" s="140"/>
      <c r="JQV86" s="140"/>
      <c r="JQW86" s="140"/>
      <c r="JQX86" s="140"/>
      <c r="JQY86" s="140"/>
      <c r="JQZ86" s="140"/>
      <c r="JRA86" s="140"/>
      <c r="JRB86" s="140"/>
      <c r="JRC86" s="140"/>
      <c r="JRD86" s="140"/>
      <c r="JRE86" s="140"/>
      <c r="JRF86" s="140"/>
      <c r="JRG86" s="140"/>
      <c r="JRH86" s="140"/>
      <c r="JRI86" s="140"/>
      <c r="JRJ86" s="140"/>
      <c r="JRK86" s="140"/>
      <c r="JRL86" s="140"/>
      <c r="JRM86" s="140"/>
      <c r="JRN86" s="140"/>
      <c r="JRO86" s="140"/>
      <c r="JRP86" s="140"/>
      <c r="JRQ86" s="140"/>
      <c r="JRR86" s="140"/>
      <c r="JRS86" s="140"/>
      <c r="JRT86" s="140"/>
      <c r="JRU86" s="140"/>
      <c r="JRV86" s="140"/>
      <c r="JRW86" s="140"/>
      <c r="JRX86" s="140"/>
      <c r="JRY86" s="140"/>
      <c r="JRZ86" s="140"/>
      <c r="JSA86" s="140"/>
      <c r="JSB86" s="140"/>
      <c r="JSC86" s="140"/>
      <c r="JSD86" s="140"/>
      <c r="JSE86" s="140"/>
      <c r="JSF86" s="140"/>
      <c r="JSG86" s="140"/>
      <c r="JSH86" s="140"/>
      <c r="JSI86" s="140"/>
      <c r="JSJ86" s="140"/>
      <c r="JSK86" s="140"/>
      <c r="JSL86" s="140"/>
      <c r="JSM86" s="140"/>
      <c r="JSN86" s="140"/>
      <c r="JSO86" s="140"/>
      <c r="JSP86" s="140"/>
      <c r="JSQ86" s="140"/>
      <c r="JSR86" s="140"/>
      <c r="JSS86" s="140"/>
      <c r="JST86" s="140"/>
      <c r="JSU86" s="140"/>
      <c r="JSV86" s="140"/>
      <c r="JSW86" s="140"/>
      <c r="JSX86" s="140"/>
      <c r="JSY86" s="140"/>
      <c r="JSZ86" s="140"/>
      <c r="JTA86" s="140"/>
      <c r="JTB86" s="140"/>
      <c r="JTC86" s="140"/>
      <c r="JTD86" s="140"/>
      <c r="JTE86" s="140"/>
      <c r="JTF86" s="140"/>
      <c r="JTG86" s="140"/>
      <c r="JTH86" s="140"/>
      <c r="JTI86" s="140"/>
      <c r="JTJ86" s="140"/>
      <c r="JTK86" s="140"/>
      <c r="JTL86" s="140"/>
      <c r="JTM86" s="140"/>
      <c r="JTN86" s="140"/>
      <c r="JTO86" s="140"/>
      <c r="JTP86" s="140"/>
      <c r="JTQ86" s="140"/>
      <c r="JTR86" s="140"/>
      <c r="JTS86" s="140"/>
      <c r="JTT86" s="140"/>
      <c r="JTU86" s="140"/>
      <c r="JTV86" s="140"/>
      <c r="JTW86" s="140"/>
      <c r="JTX86" s="140"/>
      <c r="JTY86" s="140"/>
      <c r="JTZ86" s="140"/>
      <c r="JUA86" s="140"/>
      <c r="JUB86" s="140"/>
      <c r="JUC86" s="140"/>
      <c r="JUD86" s="140"/>
      <c r="JUE86" s="140"/>
      <c r="JUF86" s="140"/>
      <c r="JUG86" s="140"/>
      <c r="JUH86" s="140"/>
      <c r="JUI86" s="140"/>
      <c r="JUJ86" s="140"/>
      <c r="JUK86" s="140"/>
      <c r="JUL86" s="140"/>
      <c r="JUM86" s="140"/>
      <c r="JUN86" s="140"/>
      <c r="JUO86" s="140"/>
      <c r="JUP86" s="140"/>
      <c r="JUQ86" s="140"/>
      <c r="JUR86" s="140"/>
      <c r="JUS86" s="140"/>
      <c r="JUT86" s="140"/>
      <c r="JUU86" s="140"/>
      <c r="JUV86" s="140"/>
      <c r="JUW86" s="140"/>
      <c r="JUX86" s="140"/>
      <c r="JUY86" s="140"/>
      <c r="JUZ86" s="140"/>
      <c r="JVA86" s="140"/>
      <c r="JVB86" s="140"/>
      <c r="JVC86" s="140"/>
      <c r="JVD86" s="140"/>
      <c r="JVE86" s="140"/>
      <c r="JVF86" s="140"/>
      <c r="JVG86" s="140"/>
      <c r="JVH86" s="140"/>
      <c r="JVI86" s="140"/>
      <c r="JVJ86" s="140"/>
      <c r="JVK86" s="140"/>
      <c r="JVL86" s="140"/>
      <c r="JVM86" s="140"/>
      <c r="JVN86" s="140"/>
      <c r="JVO86" s="140"/>
      <c r="JVP86" s="140"/>
      <c r="JVQ86" s="140"/>
      <c r="JVR86" s="140"/>
      <c r="JVS86" s="140"/>
      <c r="JVT86" s="140"/>
      <c r="JVU86" s="140"/>
      <c r="JVV86" s="140"/>
      <c r="JVW86" s="140"/>
      <c r="JVX86" s="140"/>
      <c r="JVY86" s="140"/>
      <c r="JVZ86" s="140"/>
      <c r="JWA86" s="140"/>
      <c r="JWB86" s="140"/>
      <c r="JWC86" s="140"/>
      <c r="JWD86" s="140"/>
      <c r="JWE86" s="140"/>
      <c r="JWF86" s="140"/>
      <c r="JWG86" s="140"/>
      <c r="JWH86" s="140"/>
      <c r="JWI86" s="140"/>
      <c r="JWJ86" s="140"/>
      <c r="JWK86" s="140"/>
      <c r="JWL86" s="140"/>
      <c r="JWM86" s="140"/>
      <c r="JWN86" s="140"/>
      <c r="JWO86" s="140"/>
      <c r="JWP86" s="140"/>
      <c r="JWQ86" s="140"/>
      <c r="JWR86" s="140"/>
      <c r="JWS86" s="140"/>
      <c r="JWT86" s="140"/>
      <c r="JWU86" s="140"/>
      <c r="JWV86" s="140"/>
      <c r="JWW86" s="140"/>
      <c r="JWX86" s="140"/>
      <c r="JWY86" s="140"/>
      <c r="JWZ86" s="140"/>
      <c r="JXA86" s="140"/>
      <c r="JXB86" s="140"/>
      <c r="JXC86" s="140"/>
      <c r="JXD86" s="140"/>
      <c r="JXE86" s="140"/>
      <c r="JXF86" s="140"/>
      <c r="JXG86" s="140"/>
      <c r="JXH86" s="140"/>
      <c r="JXI86" s="140"/>
      <c r="JXJ86" s="140"/>
      <c r="JXK86" s="140"/>
      <c r="JXL86" s="140"/>
      <c r="JXM86" s="140"/>
      <c r="JXN86" s="140"/>
      <c r="JXO86" s="140"/>
      <c r="JXP86" s="140"/>
      <c r="JXQ86" s="140"/>
      <c r="JXR86" s="140"/>
      <c r="JXS86" s="140"/>
      <c r="JXT86" s="140"/>
      <c r="JXU86" s="140"/>
      <c r="JXV86" s="140"/>
      <c r="JXW86" s="140"/>
      <c r="JXX86" s="140"/>
      <c r="JXY86" s="140"/>
      <c r="JXZ86" s="140"/>
      <c r="JYA86" s="140"/>
      <c r="JYB86" s="140"/>
      <c r="JYC86" s="140"/>
      <c r="JYD86" s="140"/>
      <c r="JYE86" s="140"/>
      <c r="JYF86" s="140"/>
      <c r="JYG86" s="140"/>
      <c r="JYH86" s="140"/>
      <c r="JYI86" s="140"/>
      <c r="JYJ86" s="140"/>
      <c r="JYK86" s="140"/>
      <c r="JYL86" s="140"/>
      <c r="JYM86" s="140"/>
      <c r="JYN86" s="140"/>
      <c r="JYO86" s="140"/>
      <c r="JYP86" s="140"/>
      <c r="JYQ86" s="140"/>
      <c r="JYR86" s="140"/>
      <c r="JYS86" s="140"/>
      <c r="JYT86" s="140"/>
      <c r="JYU86" s="140"/>
      <c r="JYV86" s="140"/>
      <c r="JYW86" s="140"/>
      <c r="JYX86" s="140"/>
      <c r="JYY86" s="140"/>
      <c r="JYZ86" s="140"/>
      <c r="JZA86" s="140"/>
      <c r="JZB86" s="140"/>
      <c r="JZC86" s="140"/>
      <c r="JZD86" s="140"/>
      <c r="JZE86" s="140"/>
      <c r="JZF86" s="140"/>
      <c r="JZG86" s="140"/>
      <c r="JZH86" s="140"/>
      <c r="JZI86" s="140"/>
      <c r="JZJ86" s="140"/>
      <c r="JZK86" s="140"/>
      <c r="JZL86" s="140"/>
      <c r="JZM86" s="140"/>
      <c r="JZN86" s="140"/>
      <c r="JZO86" s="140"/>
      <c r="JZP86" s="140"/>
      <c r="JZQ86" s="140"/>
      <c r="JZR86" s="140"/>
      <c r="JZS86" s="140"/>
      <c r="JZT86" s="140"/>
      <c r="JZU86" s="140"/>
      <c r="JZV86" s="140"/>
      <c r="JZW86" s="140"/>
      <c r="JZX86" s="140"/>
      <c r="JZY86" s="140"/>
      <c r="JZZ86" s="140"/>
      <c r="KAA86" s="140"/>
      <c r="KAB86" s="140"/>
      <c r="KAC86" s="140"/>
      <c r="KAD86" s="140"/>
      <c r="KAE86" s="140"/>
      <c r="KAF86" s="140"/>
      <c r="KAG86" s="140"/>
      <c r="KAH86" s="140"/>
      <c r="KAI86" s="140"/>
      <c r="KAJ86" s="140"/>
      <c r="KAK86" s="140"/>
      <c r="KAL86" s="140"/>
      <c r="KAM86" s="140"/>
      <c r="KAN86" s="140"/>
      <c r="KAO86" s="140"/>
      <c r="KAP86" s="140"/>
      <c r="KAQ86" s="140"/>
      <c r="KAR86" s="140"/>
      <c r="KAS86" s="140"/>
      <c r="KAT86" s="140"/>
      <c r="KAU86" s="140"/>
      <c r="KAV86" s="140"/>
      <c r="KAW86" s="140"/>
      <c r="KAX86" s="140"/>
      <c r="KAY86" s="140"/>
      <c r="KAZ86" s="140"/>
      <c r="KBA86" s="140"/>
      <c r="KBB86" s="140"/>
      <c r="KBC86" s="140"/>
      <c r="KBD86" s="140"/>
      <c r="KBE86" s="140"/>
      <c r="KBF86" s="140"/>
      <c r="KBG86" s="140"/>
      <c r="KBH86" s="140"/>
      <c r="KBI86" s="140"/>
      <c r="KBJ86" s="140"/>
      <c r="KBK86" s="140"/>
      <c r="KBL86" s="140"/>
      <c r="KBM86" s="140"/>
      <c r="KBN86" s="140"/>
      <c r="KBO86" s="140"/>
      <c r="KBP86" s="140"/>
      <c r="KBQ86" s="140"/>
      <c r="KBR86" s="140"/>
      <c r="KBS86" s="140"/>
      <c r="KBT86" s="140"/>
      <c r="KBU86" s="140"/>
      <c r="KBV86" s="140"/>
      <c r="KBW86" s="140"/>
      <c r="KBX86" s="140"/>
      <c r="KBY86" s="140"/>
      <c r="KBZ86" s="140"/>
      <c r="KCA86" s="140"/>
      <c r="KCB86" s="140"/>
      <c r="KCC86" s="140"/>
      <c r="KCD86" s="140"/>
      <c r="KCE86" s="140"/>
      <c r="KCF86" s="140"/>
      <c r="KCG86" s="140"/>
      <c r="KCH86" s="140"/>
      <c r="KCI86" s="140"/>
      <c r="KCJ86" s="140"/>
      <c r="KCK86" s="140"/>
      <c r="KCL86" s="140"/>
      <c r="KCM86" s="140"/>
      <c r="KCN86" s="140"/>
      <c r="KCO86" s="140"/>
      <c r="KCP86" s="140"/>
      <c r="KCQ86" s="140"/>
      <c r="KCR86" s="140"/>
      <c r="KCS86" s="140"/>
      <c r="KCT86" s="140"/>
      <c r="KCU86" s="140"/>
      <c r="KCV86" s="140"/>
      <c r="KCW86" s="140"/>
      <c r="KCX86" s="140"/>
      <c r="KCY86" s="140"/>
      <c r="KCZ86" s="140"/>
      <c r="KDA86" s="140"/>
      <c r="KDB86" s="140"/>
      <c r="KDC86" s="140"/>
      <c r="KDD86" s="140"/>
      <c r="KDE86" s="140"/>
      <c r="KDF86" s="140"/>
      <c r="KDG86" s="140"/>
      <c r="KDH86" s="140"/>
      <c r="KDI86" s="140"/>
      <c r="KDJ86" s="140"/>
      <c r="KDK86" s="140"/>
      <c r="KDL86" s="140"/>
      <c r="KDM86" s="140"/>
      <c r="KDN86" s="140"/>
      <c r="KDO86" s="140"/>
      <c r="KDP86" s="140"/>
      <c r="KDQ86" s="140"/>
      <c r="KDR86" s="140"/>
      <c r="KDS86" s="140"/>
      <c r="KDT86" s="140"/>
      <c r="KDU86" s="140"/>
      <c r="KDV86" s="140"/>
      <c r="KDW86" s="140"/>
      <c r="KDX86" s="140"/>
      <c r="KDY86" s="140"/>
      <c r="KDZ86" s="140"/>
      <c r="KEA86" s="140"/>
      <c r="KEB86" s="140"/>
      <c r="KEC86" s="140"/>
      <c r="KED86" s="140"/>
      <c r="KEE86" s="140"/>
      <c r="KEF86" s="140"/>
      <c r="KEG86" s="140"/>
      <c r="KEH86" s="140"/>
      <c r="KEI86" s="140"/>
      <c r="KEJ86" s="140"/>
      <c r="KEK86" s="140"/>
      <c r="KEL86" s="140"/>
      <c r="KEM86" s="140"/>
      <c r="KEN86" s="140"/>
      <c r="KEO86" s="140"/>
      <c r="KEP86" s="140"/>
      <c r="KEQ86" s="140"/>
      <c r="KER86" s="140"/>
      <c r="KES86" s="140"/>
      <c r="KET86" s="140"/>
      <c r="KEU86" s="140"/>
      <c r="KEV86" s="140"/>
      <c r="KEW86" s="140"/>
      <c r="KEX86" s="140"/>
      <c r="KEY86" s="140"/>
      <c r="KEZ86" s="140"/>
      <c r="KFA86" s="140"/>
      <c r="KFB86" s="140"/>
      <c r="KFC86" s="140"/>
      <c r="KFD86" s="140"/>
      <c r="KFE86" s="140"/>
      <c r="KFF86" s="140"/>
      <c r="KFG86" s="140"/>
      <c r="KFH86" s="140"/>
      <c r="KFI86" s="140"/>
      <c r="KFJ86" s="140"/>
      <c r="KFK86" s="140"/>
      <c r="KFL86" s="140"/>
      <c r="KFM86" s="140"/>
      <c r="KFN86" s="140"/>
      <c r="KFO86" s="140"/>
      <c r="KFP86" s="140"/>
      <c r="KFQ86" s="140"/>
      <c r="KFR86" s="140"/>
      <c r="KFS86" s="140"/>
      <c r="KFT86" s="140"/>
      <c r="KFU86" s="140"/>
      <c r="KFV86" s="140"/>
      <c r="KFW86" s="140"/>
      <c r="KFX86" s="140"/>
      <c r="KFY86" s="140"/>
      <c r="KFZ86" s="140"/>
      <c r="KGA86" s="140"/>
      <c r="KGB86" s="140"/>
      <c r="KGC86" s="140"/>
      <c r="KGD86" s="140"/>
      <c r="KGE86" s="140"/>
      <c r="KGF86" s="140"/>
      <c r="KGG86" s="140"/>
      <c r="KGH86" s="140"/>
      <c r="KGI86" s="140"/>
      <c r="KGJ86" s="140"/>
      <c r="KGK86" s="140"/>
      <c r="KGL86" s="140"/>
      <c r="KGM86" s="140"/>
      <c r="KGN86" s="140"/>
      <c r="KGO86" s="140"/>
      <c r="KGP86" s="140"/>
      <c r="KGQ86" s="140"/>
      <c r="KGR86" s="140"/>
      <c r="KGS86" s="140"/>
      <c r="KGT86" s="140"/>
      <c r="KGU86" s="140"/>
      <c r="KGV86" s="140"/>
      <c r="KGW86" s="140"/>
      <c r="KGX86" s="140"/>
      <c r="KGY86" s="140"/>
      <c r="KGZ86" s="140"/>
      <c r="KHA86" s="140"/>
      <c r="KHB86" s="140"/>
      <c r="KHC86" s="140"/>
      <c r="KHD86" s="140"/>
      <c r="KHE86" s="140"/>
      <c r="KHF86" s="140"/>
      <c r="KHG86" s="140"/>
      <c r="KHH86" s="140"/>
      <c r="KHI86" s="140"/>
      <c r="KHJ86" s="140"/>
      <c r="KHK86" s="140"/>
      <c r="KHL86" s="140"/>
      <c r="KHM86" s="140"/>
      <c r="KHN86" s="140"/>
      <c r="KHO86" s="140"/>
      <c r="KHP86" s="140"/>
      <c r="KHQ86" s="140"/>
      <c r="KHR86" s="140"/>
      <c r="KHS86" s="140"/>
      <c r="KHT86" s="140"/>
      <c r="KHU86" s="140"/>
      <c r="KHV86" s="140"/>
      <c r="KHW86" s="140"/>
      <c r="KHX86" s="140"/>
      <c r="KHY86" s="140"/>
      <c r="KHZ86" s="140"/>
      <c r="KIA86" s="140"/>
      <c r="KIB86" s="140"/>
      <c r="KIC86" s="140"/>
      <c r="KID86" s="140"/>
      <c r="KIE86" s="140"/>
      <c r="KIF86" s="140"/>
      <c r="KIG86" s="140"/>
      <c r="KIH86" s="140"/>
      <c r="KII86" s="140"/>
      <c r="KIJ86" s="140"/>
      <c r="KIK86" s="140"/>
      <c r="KIL86" s="140"/>
      <c r="KIM86" s="140"/>
      <c r="KIN86" s="140"/>
      <c r="KIO86" s="140"/>
      <c r="KIP86" s="140"/>
      <c r="KIQ86" s="140"/>
      <c r="KIR86" s="140"/>
      <c r="KIS86" s="140"/>
      <c r="KIT86" s="140"/>
      <c r="KIU86" s="140"/>
      <c r="KIV86" s="140"/>
      <c r="KIW86" s="140"/>
      <c r="KIX86" s="140"/>
      <c r="KIY86" s="140"/>
      <c r="KIZ86" s="140"/>
      <c r="KJA86" s="140"/>
      <c r="KJB86" s="140"/>
      <c r="KJC86" s="140"/>
      <c r="KJD86" s="140"/>
      <c r="KJE86" s="140"/>
      <c r="KJF86" s="140"/>
      <c r="KJG86" s="140"/>
      <c r="KJH86" s="140"/>
      <c r="KJI86" s="140"/>
      <c r="KJJ86" s="140"/>
      <c r="KJK86" s="140"/>
      <c r="KJL86" s="140"/>
      <c r="KJM86" s="140"/>
      <c r="KJN86" s="140"/>
      <c r="KJO86" s="140"/>
      <c r="KJP86" s="140"/>
      <c r="KJQ86" s="140"/>
      <c r="KJR86" s="140"/>
      <c r="KJS86" s="140"/>
      <c r="KJT86" s="140"/>
      <c r="KJU86" s="140"/>
      <c r="KJV86" s="140"/>
      <c r="KJW86" s="140"/>
      <c r="KJX86" s="140"/>
      <c r="KJY86" s="140"/>
      <c r="KJZ86" s="140"/>
      <c r="KKA86" s="140"/>
      <c r="KKB86" s="140"/>
      <c r="KKC86" s="140"/>
      <c r="KKD86" s="140"/>
      <c r="KKE86" s="140"/>
      <c r="KKF86" s="140"/>
      <c r="KKG86" s="140"/>
      <c r="KKH86" s="140"/>
      <c r="KKI86" s="140"/>
      <c r="KKJ86" s="140"/>
      <c r="KKK86" s="140"/>
      <c r="KKL86" s="140"/>
      <c r="KKM86" s="140"/>
      <c r="KKN86" s="140"/>
      <c r="KKO86" s="140"/>
      <c r="KKP86" s="140"/>
      <c r="KKQ86" s="140"/>
      <c r="KKR86" s="140"/>
      <c r="KKS86" s="140"/>
      <c r="KKT86" s="140"/>
      <c r="KKU86" s="140"/>
      <c r="KKV86" s="140"/>
      <c r="KKW86" s="140"/>
      <c r="KKX86" s="140"/>
      <c r="KKY86" s="140"/>
      <c r="KKZ86" s="140"/>
      <c r="KLA86" s="140"/>
      <c r="KLB86" s="140"/>
      <c r="KLC86" s="140"/>
      <c r="KLD86" s="140"/>
      <c r="KLE86" s="140"/>
      <c r="KLF86" s="140"/>
      <c r="KLG86" s="140"/>
      <c r="KLH86" s="140"/>
      <c r="KLI86" s="140"/>
      <c r="KLJ86" s="140"/>
      <c r="KLK86" s="140"/>
      <c r="KLL86" s="140"/>
      <c r="KLM86" s="140"/>
      <c r="KLN86" s="140"/>
      <c r="KLO86" s="140"/>
      <c r="KLP86" s="140"/>
      <c r="KLQ86" s="140"/>
      <c r="KLR86" s="140"/>
      <c r="KLS86" s="140"/>
      <c r="KLT86" s="140"/>
      <c r="KLU86" s="140"/>
      <c r="KLV86" s="140"/>
      <c r="KLW86" s="140"/>
      <c r="KLX86" s="140"/>
      <c r="KLY86" s="140"/>
      <c r="KLZ86" s="140"/>
      <c r="KMA86" s="140"/>
      <c r="KMB86" s="140"/>
      <c r="KMC86" s="140"/>
      <c r="KMD86" s="140"/>
      <c r="KME86" s="140"/>
      <c r="KMF86" s="140"/>
      <c r="KMG86" s="140"/>
      <c r="KMH86" s="140"/>
      <c r="KMI86" s="140"/>
      <c r="KMJ86" s="140"/>
      <c r="KMK86" s="140"/>
      <c r="KML86" s="140"/>
      <c r="KMM86" s="140"/>
      <c r="KMN86" s="140"/>
      <c r="KMO86" s="140"/>
      <c r="KMP86" s="140"/>
      <c r="KMQ86" s="140"/>
      <c r="KMR86" s="140"/>
      <c r="KMS86" s="140"/>
      <c r="KMT86" s="140"/>
      <c r="KMU86" s="140"/>
      <c r="KMV86" s="140"/>
      <c r="KMW86" s="140"/>
      <c r="KMX86" s="140"/>
      <c r="KMY86" s="140"/>
      <c r="KMZ86" s="140"/>
      <c r="KNA86" s="140"/>
      <c r="KNB86" s="140"/>
      <c r="KNC86" s="140"/>
      <c r="KND86" s="140"/>
      <c r="KNE86" s="140"/>
      <c r="KNF86" s="140"/>
      <c r="KNG86" s="140"/>
      <c r="KNH86" s="140"/>
      <c r="KNI86" s="140"/>
      <c r="KNJ86" s="140"/>
      <c r="KNK86" s="140"/>
      <c r="KNL86" s="140"/>
      <c r="KNM86" s="140"/>
      <c r="KNN86" s="140"/>
      <c r="KNO86" s="140"/>
      <c r="KNP86" s="140"/>
      <c r="KNQ86" s="140"/>
      <c r="KNR86" s="140"/>
      <c r="KNS86" s="140"/>
      <c r="KNT86" s="140"/>
      <c r="KNU86" s="140"/>
      <c r="KNV86" s="140"/>
      <c r="KNW86" s="140"/>
      <c r="KNX86" s="140"/>
      <c r="KNY86" s="140"/>
      <c r="KNZ86" s="140"/>
      <c r="KOA86" s="140"/>
      <c r="KOB86" s="140"/>
      <c r="KOC86" s="140"/>
      <c r="KOD86" s="140"/>
      <c r="KOE86" s="140"/>
      <c r="KOF86" s="140"/>
      <c r="KOG86" s="140"/>
      <c r="KOH86" s="140"/>
      <c r="KOI86" s="140"/>
      <c r="KOJ86" s="140"/>
      <c r="KOK86" s="140"/>
      <c r="KOL86" s="140"/>
      <c r="KOM86" s="140"/>
      <c r="KON86" s="140"/>
      <c r="KOO86" s="140"/>
      <c r="KOP86" s="140"/>
      <c r="KOQ86" s="140"/>
      <c r="KOR86" s="140"/>
      <c r="KOS86" s="140"/>
      <c r="KOT86" s="140"/>
      <c r="KOU86" s="140"/>
      <c r="KOV86" s="140"/>
      <c r="KOW86" s="140"/>
      <c r="KOX86" s="140"/>
      <c r="KOY86" s="140"/>
      <c r="KOZ86" s="140"/>
      <c r="KPA86" s="140"/>
      <c r="KPB86" s="140"/>
      <c r="KPC86" s="140"/>
      <c r="KPD86" s="140"/>
      <c r="KPE86" s="140"/>
      <c r="KPF86" s="140"/>
      <c r="KPG86" s="140"/>
      <c r="KPH86" s="140"/>
      <c r="KPI86" s="140"/>
      <c r="KPJ86" s="140"/>
      <c r="KPK86" s="140"/>
      <c r="KPL86" s="140"/>
      <c r="KPM86" s="140"/>
      <c r="KPN86" s="140"/>
      <c r="KPO86" s="140"/>
      <c r="KPP86" s="140"/>
      <c r="KPQ86" s="140"/>
      <c r="KPR86" s="140"/>
      <c r="KPS86" s="140"/>
      <c r="KPT86" s="140"/>
      <c r="KPU86" s="140"/>
      <c r="KPV86" s="140"/>
      <c r="KPW86" s="140"/>
      <c r="KPX86" s="140"/>
      <c r="KPY86" s="140"/>
      <c r="KPZ86" s="140"/>
      <c r="KQA86" s="140"/>
      <c r="KQB86" s="140"/>
      <c r="KQC86" s="140"/>
      <c r="KQD86" s="140"/>
      <c r="KQE86" s="140"/>
      <c r="KQF86" s="140"/>
      <c r="KQG86" s="140"/>
      <c r="KQH86" s="140"/>
      <c r="KQI86" s="140"/>
      <c r="KQJ86" s="140"/>
      <c r="KQK86" s="140"/>
      <c r="KQL86" s="140"/>
      <c r="KQM86" s="140"/>
      <c r="KQN86" s="140"/>
      <c r="KQO86" s="140"/>
      <c r="KQP86" s="140"/>
      <c r="KQQ86" s="140"/>
      <c r="KQR86" s="140"/>
      <c r="KQS86" s="140"/>
      <c r="KQT86" s="140"/>
      <c r="KQU86" s="140"/>
      <c r="KQV86" s="140"/>
      <c r="KQW86" s="140"/>
      <c r="KQX86" s="140"/>
      <c r="KQY86" s="140"/>
      <c r="KQZ86" s="140"/>
      <c r="KRA86" s="140"/>
      <c r="KRB86" s="140"/>
      <c r="KRC86" s="140"/>
      <c r="KRD86" s="140"/>
      <c r="KRE86" s="140"/>
      <c r="KRF86" s="140"/>
      <c r="KRG86" s="140"/>
      <c r="KRH86" s="140"/>
      <c r="KRI86" s="140"/>
      <c r="KRJ86" s="140"/>
      <c r="KRK86" s="140"/>
      <c r="KRL86" s="140"/>
      <c r="KRM86" s="140"/>
      <c r="KRN86" s="140"/>
      <c r="KRO86" s="140"/>
      <c r="KRP86" s="140"/>
      <c r="KRQ86" s="140"/>
      <c r="KRR86" s="140"/>
      <c r="KRS86" s="140"/>
      <c r="KRT86" s="140"/>
      <c r="KRU86" s="140"/>
      <c r="KRV86" s="140"/>
      <c r="KRW86" s="140"/>
      <c r="KRX86" s="140"/>
      <c r="KRY86" s="140"/>
      <c r="KRZ86" s="140"/>
      <c r="KSA86" s="140"/>
      <c r="KSB86" s="140"/>
      <c r="KSC86" s="140"/>
      <c r="KSD86" s="140"/>
      <c r="KSE86" s="140"/>
      <c r="KSF86" s="140"/>
      <c r="KSG86" s="140"/>
      <c r="KSH86" s="140"/>
      <c r="KSI86" s="140"/>
      <c r="KSJ86" s="140"/>
      <c r="KSK86" s="140"/>
      <c r="KSL86" s="140"/>
      <c r="KSM86" s="140"/>
      <c r="KSN86" s="140"/>
      <c r="KSO86" s="140"/>
      <c r="KSP86" s="140"/>
      <c r="KSQ86" s="140"/>
      <c r="KSR86" s="140"/>
      <c r="KSS86" s="140"/>
      <c r="KST86" s="140"/>
      <c r="KSU86" s="140"/>
      <c r="KSV86" s="140"/>
      <c r="KSW86" s="140"/>
      <c r="KSX86" s="140"/>
      <c r="KSY86" s="140"/>
      <c r="KSZ86" s="140"/>
      <c r="KTA86" s="140"/>
      <c r="KTB86" s="140"/>
      <c r="KTC86" s="140"/>
      <c r="KTD86" s="140"/>
      <c r="KTE86" s="140"/>
      <c r="KTF86" s="140"/>
      <c r="KTG86" s="140"/>
      <c r="KTH86" s="140"/>
      <c r="KTI86" s="140"/>
      <c r="KTJ86" s="140"/>
      <c r="KTK86" s="140"/>
      <c r="KTL86" s="140"/>
      <c r="KTM86" s="140"/>
      <c r="KTN86" s="140"/>
      <c r="KTO86" s="140"/>
      <c r="KTP86" s="140"/>
      <c r="KTQ86" s="140"/>
      <c r="KTR86" s="140"/>
      <c r="KTS86" s="140"/>
      <c r="KTT86" s="140"/>
      <c r="KTU86" s="140"/>
      <c r="KTV86" s="140"/>
      <c r="KTW86" s="140"/>
      <c r="KTX86" s="140"/>
      <c r="KTY86" s="140"/>
      <c r="KTZ86" s="140"/>
      <c r="KUA86" s="140"/>
      <c r="KUB86" s="140"/>
      <c r="KUC86" s="140"/>
      <c r="KUD86" s="140"/>
      <c r="KUE86" s="140"/>
      <c r="KUF86" s="140"/>
      <c r="KUG86" s="140"/>
      <c r="KUH86" s="140"/>
      <c r="KUI86" s="140"/>
      <c r="KUJ86" s="140"/>
      <c r="KUK86" s="140"/>
      <c r="KUL86" s="140"/>
      <c r="KUM86" s="140"/>
      <c r="KUN86" s="140"/>
      <c r="KUO86" s="140"/>
      <c r="KUP86" s="140"/>
      <c r="KUQ86" s="140"/>
      <c r="KUR86" s="140"/>
      <c r="KUS86" s="140"/>
      <c r="KUT86" s="140"/>
      <c r="KUU86" s="140"/>
      <c r="KUV86" s="140"/>
      <c r="KUW86" s="140"/>
      <c r="KUX86" s="140"/>
      <c r="KUY86" s="140"/>
      <c r="KUZ86" s="140"/>
      <c r="KVA86" s="140"/>
      <c r="KVB86" s="140"/>
      <c r="KVC86" s="140"/>
      <c r="KVD86" s="140"/>
      <c r="KVE86" s="140"/>
      <c r="KVF86" s="140"/>
      <c r="KVG86" s="140"/>
      <c r="KVH86" s="140"/>
      <c r="KVI86" s="140"/>
      <c r="KVJ86" s="140"/>
      <c r="KVK86" s="140"/>
      <c r="KVL86" s="140"/>
      <c r="KVM86" s="140"/>
      <c r="KVN86" s="140"/>
      <c r="KVO86" s="140"/>
      <c r="KVP86" s="140"/>
      <c r="KVQ86" s="140"/>
      <c r="KVR86" s="140"/>
      <c r="KVS86" s="140"/>
      <c r="KVT86" s="140"/>
      <c r="KVU86" s="140"/>
      <c r="KVV86" s="140"/>
      <c r="KVW86" s="140"/>
      <c r="KVX86" s="140"/>
      <c r="KVY86" s="140"/>
      <c r="KVZ86" s="140"/>
      <c r="KWA86" s="140"/>
      <c r="KWB86" s="140"/>
      <c r="KWC86" s="140"/>
      <c r="KWD86" s="140"/>
      <c r="KWE86" s="140"/>
      <c r="KWF86" s="140"/>
      <c r="KWG86" s="140"/>
      <c r="KWH86" s="140"/>
      <c r="KWI86" s="140"/>
      <c r="KWJ86" s="140"/>
      <c r="KWK86" s="140"/>
      <c r="KWL86" s="140"/>
      <c r="KWM86" s="140"/>
      <c r="KWN86" s="140"/>
      <c r="KWO86" s="140"/>
      <c r="KWP86" s="140"/>
      <c r="KWQ86" s="140"/>
      <c r="KWR86" s="140"/>
      <c r="KWS86" s="140"/>
      <c r="KWT86" s="140"/>
      <c r="KWU86" s="140"/>
      <c r="KWV86" s="140"/>
      <c r="KWW86" s="140"/>
      <c r="KWX86" s="140"/>
      <c r="KWY86" s="140"/>
      <c r="KWZ86" s="140"/>
      <c r="KXA86" s="140"/>
      <c r="KXB86" s="140"/>
      <c r="KXC86" s="140"/>
      <c r="KXD86" s="140"/>
      <c r="KXE86" s="140"/>
      <c r="KXF86" s="140"/>
      <c r="KXG86" s="140"/>
      <c r="KXH86" s="140"/>
      <c r="KXI86" s="140"/>
      <c r="KXJ86" s="140"/>
      <c r="KXK86" s="140"/>
      <c r="KXL86" s="140"/>
      <c r="KXM86" s="140"/>
      <c r="KXN86" s="140"/>
      <c r="KXO86" s="140"/>
      <c r="KXP86" s="140"/>
      <c r="KXQ86" s="140"/>
      <c r="KXR86" s="140"/>
      <c r="KXS86" s="140"/>
      <c r="KXT86" s="140"/>
      <c r="KXU86" s="140"/>
      <c r="KXV86" s="140"/>
      <c r="KXW86" s="140"/>
      <c r="KXX86" s="140"/>
      <c r="KXY86" s="140"/>
      <c r="KXZ86" s="140"/>
      <c r="KYA86" s="140"/>
      <c r="KYB86" s="140"/>
      <c r="KYC86" s="140"/>
      <c r="KYD86" s="140"/>
      <c r="KYE86" s="140"/>
      <c r="KYF86" s="140"/>
      <c r="KYG86" s="140"/>
      <c r="KYH86" s="140"/>
      <c r="KYI86" s="140"/>
      <c r="KYJ86" s="140"/>
      <c r="KYK86" s="140"/>
      <c r="KYL86" s="140"/>
      <c r="KYM86" s="140"/>
      <c r="KYN86" s="140"/>
      <c r="KYO86" s="140"/>
      <c r="KYP86" s="140"/>
      <c r="KYQ86" s="140"/>
      <c r="KYR86" s="140"/>
      <c r="KYS86" s="140"/>
      <c r="KYT86" s="140"/>
      <c r="KYU86" s="140"/>
      <c r="KYV86" s="140"/>
      <c r="KYW86" s="140"/>
      <c r="KYX86" s="140"/>
      <c r="KYY86" s="140"/>
      <c r="KYZ86" s="140"/>
      <c r="KZA86" s="140"/>
      <c r="KZB86" s="140"/>
      <c r="KZC86" s="140"/>
      <c r="KZD86" s="140"/>
      <c r="KZE86" s="140"/>
      <c r="KZF86" s="140"/>
      <c r="KZG86" s="140"/>
      <c r="KZH86" s="140"/>
      <c r="KZI86" s="140"/>
      <c r="KZJ86" s="140"/>
      <c r="KZK86" s="140"/>
      <c r="KZL86" s="140"/>
      <c r="KZM86" s="140"/>
      <c r="KZN86" s="140"/>
      <c r="KZO86" s="140"/>
      <c r="KZP86" s="140"/>
      <c r="KZQ86" s="140"/>
      <c r="KZR86" s="140"/>
      <c r="KZS86" s="140"/>
      <c r="KZT86" s="140"/>
      <c r="KZU86" s="140"/>
      <c r="KZV86" s="140"/>
      <c r="KZW86" s="140"/>
      <c r="KZX86" s="140"/>
      <c r="KZY86" s="140"/>
      <c r="KZZ86" s="140"/>
      <c r="LAA86" s="140"/>
      <c r="LAB86" s="140"/>
      <c r="LAC86" s="140"/>
      <c r="LAD86" s="140"/>
      <c r="LAE86" s="140"/>
      <c r="LAF86" s="140"/>
      <c r="LAG86" s="140"/>
      <c r="LAH86" s="140"/>
      <c r="LAI86" s="140"/>
      <c r="LAJ86" s="140"/>
      <c r="LAK86" s="140"/>
      <c r="LAL86" s="140"/>
      <c r="LAM86" s="140"/>
      <c r="LAN86" s="140"/>
      <c r="LAO86" s="140"/>
      <c r="LAP86" s="140"/>
      <c r="LAQ86" s="140"/>
      <c r="LAR86" s="140"/>
      <c r="LAS86" s="140"/>
      <c r="LAT86" s="140"/>
      <c r="LAU86" s="140"/>
      <c r="LAV86" s="140"/>
      <c r="LAW86" s="140"/>
      <c r="LAX86" s="140"/>
      <c r="LAY86" s="140"/>
      <c r="LAZ86" s="140"/>
      <c r="LBA86" s="140"/>
      <c r="LBB86" s="140"/>
      <c r="LBC86" s="140"/>
      <c r="LBD86" s="140"/>
      <c r="LBE86" s="140"/>
      <c r="LBF86" s="140"/>
      <c r="LBG86" s="140"/>
      <c r="LBH86" s="140"/>
      <c r="LBI86" s="140"/>
      <c r="LBJ86" s="140"/>
      <c r="LBK86" s="140"/>
      <c r="LBL86" s="140"/>
      <c r="LBM86" s="140"/>
      <c r="LBN86" s="140"/>
      <c r="LBO86" s="140"/>
      <c r="LBP86" s="140"/>
      <c r="LBQ86" s="140"/>
      <c r="LBR86" s="140"/>
      <c r="LBS86" s="140"/>
      <c r="LBT86" s="140"/>
      <c r="LBU86" s="140"/>
      <c r="LBV86" s="140"/>
      <c r="LBW86" s="140"/>
      <c r="LBX86" s="140"/>
      <c r="LBY86" s="140"/>
      <c r="LBZ86" s="140"/>
      <c r="LCA86" s="140"/>
      <c r="LCB86" s="140"/>
      <c r="LCC86" s="140"/>
      <c r="LCD86" s="140"/>
      <c r="LCE86" s="140"/>
      <c r="LCF86" s="140"/>
      <c r="LCG86" s="140"/>
      <c r="LCH86" s="140"/>
      <c r="LCI86" s="140"/>
      <c r="LCJ86" s="140"/>
      <c r="LCK86" s="140"/>
      <c r="LCL86" s="140"/>
      <c r="LCM86" s="140"/>
      <c r="LCN86" s="140"/>
      <c r="LCO86" s="140"/>
      <c r="LCP86" s="140"/>
      <c r="LCQ86" s="140"/>
      <c r="LCR86" s="140"/>
      <c r="LCS86" s="140"/>
      <c r="LCT86" s="140"/>
      <c r="LCU86" s="140"/>
      <c r="LCV86" s="140"/>
      <c r="LCW86" s="140"/>
      <c r="LCX86" s="140"/>
      <c r="LCY86" s="140"/>
      <c r="LCZ86" s="140"/>
      <c r="LDA86" s="140"/>
      <c r="LDB86" s="140"/>
      <c r="LDC86" s="140"/>
      <c r="LDD86" s="140"/>
      <c r="LDE86" s="140"/>
      <c r="LDF86" s="140"/>
      <c r="LDG86" s="140"/>
      <c r="LDH86" s="140"/>
      <c r="LDI86" s="140"/>
      <c r="LDJ86" s="140"/>
      <c r="LDK86" s="140"/>
      <c r="LDL86" s="140"/>
      <c r="LDM86" s="140"/>
      <c r="LDN86" s="140"/>
      <c r="LDO86" s="140"/>
      <c r="LDP86" s="140"/>
      <c r="LDQ86" s="140"/>
      <c r="LDR86" s="140"/>
      <c r="LDS86" s="140"/>
      <c r="LDT86" s="140"/>
      <c r="LDU86" s="140"/>
      <c r="LDV86" s="140"/>
      <c r="LDW86" s="140"/>
      <c r="LDX86" s="140"/>
      <c r="LDY86" s="140"/>
      <c r="LDZ86" s="140"/>
      <c r="LEA86" s="140"/>
      <c r="LEB86" s="140"/>
      <c r="LEC86" s="140"/>
      <c r="LED86" s="140"/>
      <c r="LEE86" s="140"/>
      <c r="LEF86" s="140"/>
      <c r="LEG86" s="140"/>
      <c r="LEH86" s="140"/>
      <c r="LEI86" s="140"/>
      <c r="LEJ86" s="140"/>
      <c r="LEK86" s="140"/>
      <c r="LEL86" s="140"/>
      <c r="LEM86" s="140"/>
      <c r="LEN86" s="140"/>
      <c r="LEO86" s="140"/>
      <c r="LEP86" s="140"/>
      <c r="LEQ86" s="140"/>
      <c r="LER86" s="140"/>
      <c r="LES86" s="140"/>
      <c r="LET86" s="140"/>
      <c r="LEU86" s="140"/>
      <c r="LEV86" s="140"/>
      <c r="LEW86" s="140"/>
      <c r="LEX86" s="140"/>
      <c r="LEY86" s="140"/>
      <c r="LEZ86" s="140"/>
      <c r="LFA86" s="140"/>
      <c r="LFB86" s="140"/>
      <c r="LFC86" s="140"/>
      <c r="LFD86" s="140"/>
      <c r="LFE86" s="140"/>
      <c r="LFF86" s="140"/>
      <c r="LFG86" s="140"/>
      <c r="LFH86" s="140"/>
      <c r="LFI86" s="140"/>
      <c r="LFJ86" s="140"/>
      <c r="LFK86" s="140"/>
      <c r="LFL86" s="140"/>
      <c r="LFM86" s="140"/>
      <c r="LFN86" s="140"/>
      <c r="LFO86" s="140"/>
      <c r="LFP86" s="140"/>
      <c r="LFQ86" s="140"/>
      <c r="LFR86" s="140"/>
      <c r="LFS86" s="140"/>
      <c r="LFT86" s="140"/>
      <c r="LFU86" s="140"/>
      <c r="LFV86" s="140"/>
      <c r="LFW86" s="140"/>
      <c r="LFX86" s="140"/>
      <c r="LFY86" s="140"/>
      <c r="LFZ86" s="140"/>
      <c r="LGA86" s="140"/>
      <c r="LGB86" s="140"/>
      <c r="LGC86" s="140"/>
      <c r="LGD86" s="140"/>
      <c r="LGE86" s="140"/>
      <c r="LGF86" s="140"/>
      <c r="LGG86" s="140"/>
      <c r="LGH86" s="140"/>
      <c r="LGI86" s="140"/>
      <c r="LGJ86" s="140"/>
      <c r="LGK86" s="140"/>
      <c r="LGL86" s="140"/>
      <c r="LGM86" s="140"/>
      <c r="LGN86" s="140"/>
      <c r="LGO86" s="140"/>
      <c r="LGP86" s="140"/>
      <c r="LGQ86" s="140"/>
      <c r="LGR86" s="140"/>
      <c r="LGS86" s="140"/>
      <c r="LGT86" s="140"/>
      <c r="LGU86" s="140"/>
      <c r="LGV86" s="140"/>
      <c r="LGW86" s="140"/>
      <c r="LGX86" s="140"/>
      <c r="LGY86" s="140"/>
      <c r="LGZ86" s="140"/>
      <c r="LHA86" s="140"/>
      <c r="LHB86" s="140"/>
      <c r="LHC86" s="140"/>
      <c r="LHD86" s="140"/>
      <c r="LHE86" s="140"/>
      <c r="LHF86" s="140"/>
      <c r="LHG86" s="140"/>
      <c r="LHH86" s="140"/>
      <c r="LHI86" s="140"/>
      <c r="LHJ86" s="140"/>
      <c r="LHK86" s="140"/>
      <c r="LHL86" s="140"/>
      <c r="LHM86" s="140"/>
      <c r="LHN86" s="140"/>
      <c r="LHO86" s="140"/>
      <c r="LHP86" s="140"/>
      <c r="LHQ86" s="140"/>
      <c r="LHR86" s="140"/>
      <c r="LHS86" s="140"/>
      <c r="LHT86" s="140"/>
      <c r="LHU86" s="140"/>
      <c r="LHV86" s="140"/>
      <c r="LHW86" s="140"/>
      <c r="LHX86" s="140"/>
      <c r="LHY86" s="140"/>
      <c r="LHZ86" s="140"/>
      <c r="LIA86" s="140"/>
      <c r="LIB86" s="140"/>
      <c r="LIC86" s="140"/>
      <c r="LID86" s="140"/>
      <c r="LIE86" s="140"/>
      <c r="LIF86" s="140"/>
      <c r="LIG86" s="140"/>
      <c r="LIH86" s="140"/>
      <c r="LII86" s="140"/>
      <c r="LIJ86" s="140"/>
      <c r="LIK86" s="140"/>
      <c r="LIL86" s="140"/>
      <c r="LIM86" s="140"/>
      <c r="LIN86" s="140"/>
      <c r="LIO86" s="140"/>
      <c r="LIP86" s="140"/>
      <c r="LIQ86" s="140"/>
      <c r="LIR86" s="140"/>
      <c r="LIS86" s="140"/>
      <c r="LIT86" s="140"/>
      <c r="LIU86" s="140"/>
      <c r="LIV86" s="140"/>
      <c r="LIW86" s="140"/>
      <c r="LIX86" s="140"/>
      <c r="LIY86" s="140"/>
      <c r="LIZ86" s="140"/>
      <c r="LJA86" s="140"/>
      <c r="LJB86" s="140"/>
      <c r="LJC86" s="140"/>
      <c r="LJD86" s="140"/>
      <c r="LJE86" s="140"/>
      <c r="LJF86" s="140"/>
      <c r="LJG86" s="140"/>
      <c r="LJH86" s="140"/>
      <c r="LJI86" s="140"/>
      <c r="LJJ86" s="140"/>
      <c r="LJK86" s="140"/>
      <c r="LJL86" s="140"/>
      <c r="LJM86" s="140"/>
      <c r="LJN86" s="140"/>
      <c r="LJO86" s="140"/>
      <c r="LJP86" s="140"/>
      <c r="LJQ86" s="140"/>
      <c r="LJR86" s="140"/>
      <c r="LJS86" s="140"/>
      <c r="LJT86" s="140"/>
      <c r="LJU86" s="140"/>
      <c r="LJV86" s="140"/>
      <c r="LJW86" s="140"/>
      <c r="LJX86" s="140"/>
      <c r="LJY86" s="140"/>
      <c r="LJZ86" s="140"/>
      <c r="LKA86" s="140"/>
      <c r="LKB86" s="140"/>
      <c r="LKC86" s="140"/>
      <c r="LKD86" s="140"/>
      <c r="LKE86" s="140"/>
      <c r="LKF86" s="140"/>
      <c r="LKG86" s="140"/>
      <c r="LKH86" s="140"/>
      <c r="LKI86" s="140"/>
      <c r="LKJ86" s="140"/>
      <c r="LKK86" s="140"/>
      <c r="LKL86" s="140"/>
      <c r="LKM86" s="140"/>
      <c r="LKN86" s="140"/>
      <c r="LKO86" s="140"/>
      <c r="LKP86" s="140"/>
      <c r="LKQ86" s="140"/>
      <c r="LKR86" s="140"/>
      <c r="LKS86" s="140"/>
      <c r="LKT86" s="140"/>
      <c r="LKU86" s="140"/>
      <c r="LKV86" s="140"/>
      <c r="LKW86" s="140"/>
      <c r="LKX86" s="140"/>
      <c r="LKY86" s="140"/>
      <c r="LKZ86" s="140"/>
      <c r="LLA86" s="140"/>
      <c r="LLB86" s="140"/>
      <c r="LLC86" s="140"/>
      <c r="LLD86" s="140"/>
      <c r="LLE86" s="140"/>
      <c r="LLF86" s="140"/>
      <c r="LLG86" s="140"/>
      <c r="LLH86" s="140"/>
      <c r="LLI86" s="140"/>
      <c r="LLJ86" s="140"/>
      <c r="LLK86" s="140"/>
      <c r="LLL86" s="140"/>
      <c r="LLM86" s="140"/>
      <c r="LLN86" s="140"/>
      <c r="LLO86" s="140"/>
      <c r="LLP86" s="140"/>
      <c r="LLQ86" s="140"/>
      <c r="LLR86" s="140"/>
      <c r="LLS86" s="140"/>
      <c r="LLT86" s="140"/>
      <c r="LLU86" s="140"/>
      <c r="LLV86" s="140"/>
      <c r="LLW86" s="140"/>
      <c r="LLX86" s="140"/>
      <c r="LLY86" s="140"/>
      <c r="LLZ86" s="140"/>
      <c r="LMA86" s="140"/>
      <c r="LMB86" s="140"/>
      <c r="LMC86" s="140"/>
      <c r="LMD86" s="140"/>
      <c r="LME86" s="140"/>
      <c r="LMF86" s="140"/>
      <c r="LMG86" s="140"/>
      <c r="LMH86" s="140"/>
      <c r="LMI86" s="140"/>
      <c r="LMJ86" s="140"/>
      <c r="LMK86" s="140"/>
      <c r="LML86" s="140"/>
      <c r="LMM86" s="140"/>
      <c r="LMN86" s="140"/>
      <c r="LMO86" s="140"/>
      <c r="LMP86" s="140"/>
      <c r="LMQ86" s="140"/>
      <c r="LMR86" s="140"/>
      <c r="LMS86" s="140"/>
      <c r="LMT86" s="140"/>
      <c r="LMU86" s="140"/>
      <c r="LMV86" s="140"/>
      <c r="LMW86" s="140"/>
      <c r="LMX86" s="140"/>
      <c r="LMY86" s="140"/>
      <c r="LMZ86" s="140"/>
      <c r="LNA86" s="140"/>
      <c r="LNB86" s="140"/>
      <c r="LNC86" s="140"/>
      <c r="LND86" s="140"/>
      <c r="LNE86" s="140"/>
      <c r="LNF86" s="140"/>
      <c r="LNG86" s="140"/>
      <c r="LNH86" s="140"/>
      <c r="LNI86" s="140"/>
      <c r="LNJ86" s="140"/>
      <c r="LNK86" s="140"/>
      <c r="LNL86" s="140"/>
      <c r="LNM86" s="140"/>
      <c r="LNN86" s="140"/>
      <c r="LNO86" s="140"/>
      <c r="LNP86" s="140"/>
      <c r="LNQ86" s="140"/>
      <c r="LNR86" s="140"/>
      <c r="LNS86" s="140"/>
      <c r="LNT86" s="140"/>
      <c r="LNU86" s="140"/>
      <c r="LNV86" s="140"/>
      <c r="LNW86" s="140"/>
      <c r="LNX86" s="140"/>
      <c r="LNY86" s="140"/>
      <c r="LNZ86" s="140"/>
      <c r="LOA86" s="140"/>
      <c r="LOB86" s="140"/>
      <c r="LOC86" s="140"/>
      <c r="LOD86" s="140"/>
      <c r="LOE86" s="140"/>
      <c r="LOF86" s="140"/>
      <c r="LOG86" s="140"/>
      <c r="LOH86" s="140"/>
      <c r="LOI86" s="140"/>
      <c r="LOJ86" s="140"/>
      <c r="LOK86" s="140"/>
      <c r="LOL86" s="140"/>
      <c r="LOM86" s="140"/>
      <c r="LON86" s="140"/>
      <c r="LOO86" s="140"/>
      <c r="LOP86" s="140"/>
      <c r="LOQ86" s="140"/>
      <c r="LOR86" s="140"/>
      <c r="LOS86" s="140"/>
      <c r="LOT86" s="140"/>
      <c r="LOU86" s="140"/>
      <c r="LOV86" s="140"/>
      <c r="LOW86" s="140"/>
      <c r="LOX86" s="140"/>
      <c r="LOY86" s="140"/>
      <c r="LOZ86" s="140"/>
      <c r="LPA86" s="140"/>
      <c r="LPB86" s="140"/>
      <c r="LPC86" s="140"/>
      <c r="LPD86" s="140"/>
      <c r="LPE86" s="140"/>
      <c r="LPF86" s="140"/>
      <c r="LPG86" s="140"/>
      <c r="LPH86" s="140"/>
      <c r="LPI86" s="140"/>
      <c r="LPJ86" s="140"/>
      <c r="LPK86" s="140"/>
      <c r="LPL86" s="140"/>
      <c r="LPM86" s="140"/>
      <c r="LPN86" s="140"/>
      <c r="LPO86" s="140"/>
      <c r="LPP86" s="140"/>
      <c r="LPQ86" s="140"/>
      <c r="LPR86" s="140"/>
      <c r="LPS86" s="140"/>
      <c r="LPT86" s="140"/>
      <c r="LPU86" s="140"/>
      <c r="LPV86" s="140"/>
      <c r="LPW86" s="140"/>
      <c r="LPX86" s="140"/>
      <c r="LPY86" s="140"/>
      <c r="LPZ86" s="140"/>
      <c r="LQA86" s="140"/>
      <c r="LQB86" s="140"/>
      <c r="LQC86" s="140"/>
      <c r="LQD86" s="140"/>
      <c r="LQE86" s="140"/>
      <c r="LQF86" s="140"/>
      <c r="LQG86" s="140"/>
      <c r="LQH86" s="140"/>
      <c r="LQI86" s="140"/>
      <c r="LQJ86" s="140"/>
      <c r="LQK86" s="140"/>
      <c r="LQL86" s="140"/>
      <c r="LQM86" s="140"/>
      <c r="LQN86" s="140"/>
      <c r="LQO86" s="140"/>
      <c r="LQP86" s="140"/>
      <c r="LQQ86" s="140"/>
      <c r="LQR86" s="140"/>
      <c r="LQS86" s="140"/>
      <c r="LQT86" s="140"/>
      <c r="LQU86" s="140"/>
      <c r="LQV86" s="140"/>
      <c r="LQW86" s="140"/>
      <c r="LQX86" s="140"/>
      <c r="LQY86" s="140"/>
      <c r="LQZ86" s="140"/>
      <c r="LRA86" s="140"/>
      <c r="LRB86" s="140"/>
      <c r="LRC86" s="140"/>
      <c r="LRD86" s="140"/>
      <c r="LRE86" s="140"/>
      <c r="LRF86" s="140"/>
      <c r="LRG86" s="140"/>
      <c r="LRH86" s="140"/>
      <c r="LRI86" s="140"/>
      <c r="LRJ86" s="140"/>
      <c r="LRK86" s="140"/>
      <c r="LRL86" s="140"/>
      <c r="LRM86" s="140"/>
      <c r="LRN86" s="140"/>
      <c r="LRO86" s="140"/>
      <c r="LRP86" s="140"/>
      <c r="LRQ86" s="140"/>
      <c r="LRR86" s="140"/>
      <c r="LRS86" s="140"/>
      <c r="LRT86" s="140"/>
      <c r="LRU86" s="140"/>
      <c r="LRV86" s="140"/>
      <c r="LRW86" s="140"/>
      <c r="LRX86" s="140"/>
      <c r="LRY86" s="140"/>
      <c r="LRZ86" s="140"/>
      <c r="LSA86" s="140"/>
      <c r="LSB86" s="140"/>
      <c r="LSC86" s="140"/>
      <c r="LSD86" s="140"/>
      <c r="LSE86" s="140"/>
      <c r="LSF86" s="140"/>
      <c r="LSG86" s="140"/>
      <c r="LSH86" s="140"/>
      <c r="LSI86" s="140"/>
      <c r="LSJ86" s="140"/>
      <c r="LSK86" s="140"/>
      <c r="LSL86" s="140"/>
      <c r="LSM86" s="140"/>
      <c r="LSN86" s="140"/>
      <c r="LSO86" s="140"/>
      <c r="LSP86" s="140"/>
      <c r="LSQ86" s="140"/>
      <c r="LSR86" s="140"/>
      <c r="LSS86" s="140"/>
      <c r="LST86" s="140"/>
      <c r="LSU86" s="140"/>
      <c r="LSV86" s="140"/>
      <c r="LSW86" s="140"/>
      <c r="LSX86" s="140"/>
      <c r="LSY86" s="140"/>
      <c r="LSZ86" s="140"/>
      <c r="LTA86" s="140"/>
      <c r="LTB86" s="140"/>
      <c r="LTC86" s="140"/>
      <c r="LTD86" s="140"/>
      <c r="LTE86" s="140"/>
      <c r="LTF86" s="140"/>
      <c r="LTG86" s="140"/>
      <c r="LTH86" s="140"/>
      <c r="LTI86" s="140"/>
      <c r="LTJ86" s="140"/>
      <c r="LTK86" s="140"/>
      <c r="LTL86" s="140"/>
      <c r="LTM86" s="140"/>
      <c r="LTN86" s="140"/>
      <c r="LTO86" s="140"/>
      <c r="LTP86" s="140"/>
      <c r="LTQ86" s="140"/>
      <c r="LTR86" s="140"/>
      <c r="LTS86" s="140"/>
      <c r="LTT86" s="140"/>
      <c r="LTU86" s="140"/>
      <c r="LTV86" s="140"/>
      <c r="LTW86" s="140"/>
      <c r="LTX86" s="140"/>
      <c r="LTY86" s="140"/>
      <c r="LTZ86" s="140"/>
      <c r="LUA86" s="140"/>
      <c r="LUB86" s="140"/>
      <c r="LUC86" s="140"/>
      <c r="LUD86" s="140"/>
      <c r="LUE86" s="140"/>
      <c r="LUF86" s="140"/>
      <c r="LUG86" s="140"/>
      <c r="LUH86" s="140"/>
      <c r="LUI86" s="140"/>
      <c r="LUJ86" s="140"/>
      <c r="LUK86" s="140"/>
      <c r="LUL86" s="140"/>
      <c r="LUM86" s="140"/>
      <c r="LUN86" s="140"/>
      <c r="LUO86" s="140"/>
      <c r="LUP86" s="140"/>
      <c r="LUQ86" s="140"/>
      <c r="LUR86" s="140"/>
      <c r="LUS86" s="140"/>
      <c r="LUT86" s="140"/>
      <c r="LUU86" s="140"/>
      <c r="LUV86" s="140"/>
      <c r="LUW86" s="140"/>
      <c r="LUX86" s="140"/>
      <c r="LUY86" s="140"/>
      <c r="LUZ86" s="140"/>
      <c r="LVA86" s="140"/>
      <c r="LVB86" s="140"/>
      <c r="LVC86" s="140"/>
      <c r="LVD86" s="140"/>
      <c r="LVE86" s="140"/>
      <c r="LVF86" s="140"/>
      <c r="LVG86" s="140"/>
      <c r="LVH86" s="140"/>
      <c r="LVI86" s="140"/>
      <c r="LVJ86" s="140"/>
      <c r="LVK86" s="140"/>
      <c r="LVL86" s="140"/>
      <c r="LVM86" s="140"/>
      <c r="LVN86" s="140"/>
      <c r="LVO86" s="140"/>
      <c r="LVP86" s="140"/>
      <c r="LVQ86" s="140"/>
      <c r="LVR86" s="140"/>
      <c r="LVS86" s="140"/>
      <c r="LVT86" s="140"/>
      <c r="LVU86" s="140"/>
      <c r="LVV86" s="140"/>
      <c r="LVW86" s="140"/>
      <c r="LVX86" s="140"/>
      <c r="LVY86" s="140"/>
      <c r="LVZ86" s="140"/>
      <c r="LWA86" s="140"/>
      <c r="LWB86" s="140"/>
      <c r="LWC86" s="140"/>
      <c r="LWD86" s="140"/>
      <c r="LWE86" s="140"/>
      <c r="LWF86" s="140"/>
      <c r="LWG86" s="140"/>
      <c r="LWH86" s="140"/>
      <c r="LWI86" s="140"/>
      <c r="LWJ86" s="140"/>
      <c r="LWK86" s="140"/>
      <c r="LWL86" s="140"/>
      <c r="LWM86" s="140"/>
      <c r="LWN86" s="140"/>
      <c r="LWO86" s="140"/>
      <c r="LWP86" s="140"/>
      <c r="LWQ86" s="140"/>
      <c r="LWR86" s="140"/>
      <c r="LWS86" s="140"/>
      <c r="LWT86" s="140"/>
      <c r="LWU86" s="140"/>
      <c r="LWV86" s="140"/>
      <c r="LWW86" s="140"/>
      <c r="LWX86" s="140"/>
      <c r="LWY86" s="140"/>
      <c r="LWZ86" s="140"/>
      <c r="LXA86" s="140"/>
      <c r="LXB86" s="140"/>
      <c r="LXC86" s="140"/>
      <c r="LXD86" s="140"/>
      <c r="LXE86" s="140"/>
      <c r="LXF86" s="140"/>
      <c r="LXG86" s="140"/>
      <c r="LXH86" s="140"/>
      <c r="LXI86" s="140"/>
      <c r="LXJ86" s="140"/>
      <c r="LXK86" s="140"/>
      <c r="LXL86" s="140"/>
      <c r="LXM86" s="140"/>
      <c r="LXN86" s="140"/>
      <c r="LXO86" s="140"/>
      <c r="LXP86" s="140"/>
      <c r="LXQ86" s="140"/>
      <c r="LXR86" s="140"/>
      <c r="LXS86" s="140"/>
      <c r="LXT86" s="140"/>
      <c r="LXU86" s="140"/>
      <c r="LXV86" s="140"/>
      <c r="LXW86" s="140"/>
      <c r="LXX86" s="140"/>
      <c r="LXY86" s="140"/>
      <c r="LXZ86" s="140"/>
      <c r="LYA86" s="140"/>
      <c r="LYB86" s="140"/>
      <c r="LYC86" s="140"/>
      <c r="LYD86" s="140"/>
      <c r="LYE86" s="140"/>
      <c r="LYF86" s="140"/>
      <c r="LYG86" s="140"/>
      <c r="LYH86" s="140"/>
      <c r="LYI86" s="140"/>
      <c r="LYJ86" s="140"/>
      <c r="LYK86" s="140"/>
      <c r="LYL86" s="140"/>
      <c r="LYM86" s="140"/>
      <c r="LYN86" s="140"/>
      <c r="LYO86" s="140"/>
      <c r="LYP86" s="140"/>
      <c r="LYQ86" s="140"/>
      <c r="LYR86" s="140"/>
      <c r="LYS86" s="140"/>
      <c r="LYT86" s="140"/>
      <c r="LYU86" s="140"/>
      <c r="LYV86" s="140"/>
      <c r="LYW86" s="140"/>
      <c r="LYX86" s="140"/>
      <c r="LYY86" s="140"/>
      <c r="LYZ86" s="140"/>
      <c r="LZA86" s="140"/>
      <c r="LZB86" s="140"/>
      <c r="LZC86" s="140"/>
      <c r="LZD86" s="140"/>
      <c r="LZE86" s="140"/>
      <c r="LZF86" s="140"/>
      <c r="LZG86" s="140"/>
      <c r="LZH86" s="140"/>
      <c r="LZI86" s="140"/>
      <c r="LZJ86" s="140"/>
      <c r="LZK86" s="140"/>
      <c r="LZL86" s="140"/>
      <c r="LZM86" s="140"/>
      <c r="LZN86" s="140"/>
      <c r="LZO86" s="140"/>
      <c r="LZP86" s="140"/>
      <c r="LZQ86" s="140"/>
      <c r="LZR86" s="140"/>
      <c r="LZS86" s="140"/>
      <c r="LZT86" s="140"/>
      <c r="LZU86" s="140"/>
      <c r="LZV86" s="140"/>
      <c r="LZW86" s="140"/>
      <c r="LZX86" s="140"/>
      <c r="LZY86" s="140"/>
      <c r="LZZ86" s="140"/>
      <c r="MAA86" s="140"/>
      <c r="MAB86" s="140"/>
      <c r="MAC86" s="140"/>
      <c r="MAD86" s="140"/>
      <c r="MAE86" s="140"/>
      <c r="MAF86" s="140"/>
      <c r="MAG86" s="140"/>
      <c r="MAH86" s="140"/>
      <c r="MAI86" s="140"/>
      <c r="MAJ86" s="140"/>
      <c r="MAK86" s="140"/>
      <c r="MAL86" s="140"/>
      <c r="MAM86" s="140"/>
      <c r="MAN86" s="140"/>
      <c r="MAO86" s="140"/>
      <c r="MAP86" s="140"/>
      <c r="MAQ86" s="140"/>
      <c r="MAR86" s="140"/>
      <c r="MAS86" s="140"/>
      <c r="MAT86" s="140"/>
      <c r="MAU86" s="140"/>
      <c r="MAV86" s="140"/>
      <c r="MAW86" s="140"/>
      <c r="MAX86" s="140"/>
      <c r="MAY86" s="140"/>
      <c r="MAZ86" s="140"/>
      <c r="MBA86" s="140"/>
      <c r="MBB86" s="140"/>
      <c r="MBC86" s="140"/>
      <c r="MBD86" s="140"/>
      <c r="MBE86" s="140"/>
      <c r="MBF86" s="140"/>
      <c r="MBG86" s="140"/>
      <c r="MBH86" s="140"/>
      <c r="MBI86" s="140"/>
      <c r="MBJ86" s="140"/>
      <c r="MBK86" s="140"/>
      <c r="MBL86" s="140"/>
      <c r="MBM86" s="140"/>
      <c r="MBN86" s="140"/>
      <c r="MBO86" s="140"/>
      <c r="MBP86" s="140"/>
      <c r="MBQ86" s="140"/>
      <c r="MBR86" s="140"/>
      <c r="MBS86" s="140"/>
      <c r="MBT86" s="140"/>
      <c r="MBU86" s="140"/>
      <c r="MBV86" s="140"/>
      <c r="MBW86" s="140"/>
      <c r="MBX86" s="140"/>
      <c r="MBY86" s="140"/>
      <c r="MBZ86" s="140"/>
      <c r="MCA86" s="140"/>
      <c r="MCB86" s="140"/>
      <c r="MCC86" s="140"/>
      <c r="MCD86" s="140"/>
      <c r="MCE86" s="140"/>
      <c r="MCF86" s="140"/>
      <c r="MCG86" s="140"/>
      <c r="MCH86" s="140"/>
      <c r="MCI86" s="140"/>
      <c r="MCJ86" s="140"/>
      <c r="MCK86" s="140"/>
      <c r="MCL86" s="140"/>
      <c r="MCM86" s="140"/>
      <c r="MCN86" s="140"/>
      <c r="MCO86" s="140"/>
      <c r="MCP86" s="140"/>
      <c r="MCQ86" s="140"/>
      <c r="MCR86" s="140"/>
      <c r="MCS86" s="140"/>
      <c r="MCT86" s="140"/>
      <c r="MCU86" s="140"/>
      <c r="MCV86" s="140"/>
      <c r="MCW86" s="140"/>
      <c r="MCX86" s="140"/>
      <c r="MCY86" s="140"/>
      <c r="MCZ86" s="140"/>
      <c r="MDA86" s="140"/>
      <c r="MDB86" s="140"/>
      <c r="MDC86" s="140"/>
      <c r="MDD86" s="140"/>
      <c r="MDE86" s="140"/>
      <c r="MDF86" s="140"/>
      <c r="MDG86" s="140"/>
      <c r="MDH86" s="140"/>
      <c r="MDI86" s="140"/>
      <c r="MDJ86" s="140"/>
      <c r="MDK86" s="140"/>
      <c r="MDL86" s="140"/>
      <c r="MDM86" s="140"/>
      <c r="MDN86" s="140"/>
      <c r="MDO86" s="140"/>
      <c r="MDP86" s="140"/>
      <c r="MDQ86" s="140"/>
      <c r="MDR86" s="140"/>
      <c r="MDS86" s="140"/>
      <c r="MDT86" s="140"/>
      <c r="MDU86" s="140"/>
      <c r="MDV86" s="140"/>
      <c r="MDW86" s="140"/>
      <c r="MDX86" s="140"/>
      <c r="MDY86" s="140"/>
      <c r="MDZ86" s="140"/>
      <c r="MEA86" s="140"/>
      <c r="MEB86" s="140"/>
      <c r="MEC86" s="140"/>
      <c r="MED86" s="140"/>
      <c r="MEE86" s="140"/>
      <c r="MEF86" s="140"/>
      <c r="MEG86" s="140"/>
      <c r="MEH86" s="140"/>
      <c r="MEI86" s="140"/>
      <c r="MEJ86" s="140"/>
      <c r="MEK86" s="140"/>
      <c r="MEL86" s="140"/>
      <c r="MEM86" s="140"/>
      <c r="MEN86" s="140"/>
      <c r="MEO86" s="140"/>
      <c r="MEP86" s="140"/>
      <c r="MEQ86" s="140"/>
      <c r="MER86" s="140"/>
      <c r="MES86" s="140"/>
      <c r="MET86" s="140"/>
      <c r="MEU86" s="140"/>
      <c r="MEV86" s="140"/>
      <c r="MEW86" s="140"/>
      <c r="MEX86" s="140"/>
      <c r="MEY86" s="140"/>
      <c r="MEZ86" s="140"/>
      <c r="MFA86" s="140"/>
      <c r="MFB86" s="140"/>
      <c r="MFC86" s="140"/>
      <c r="MFD86" s="140"/>
      <c r="MFE86" s="140"/>
      <c r="MFF86" s="140"/>
      <c r="MFG86" s="140"/>
      <c r="MFH86" s="140"/>
      <c r="MFI86" s="140"/>
      <c r="MFJ86" s="140"/>
      <c r="MFK86" s="140"/>
      <c r="MFL86" s="140"/>
      <c r="MFM86" s="140"/>
      <c r="MFN86" s="140"/>
      <c r="MFO86" s="140"/>
      <c r="MFP86" s="140"/>
      <c r="MFQ86" s="140"/>
      <c r="MFR86" s="140"/>
      <c r="MFS86" s="140"/>
      <c r="MFT86" s="140"/>
      <c r="MFU86" s="140"/>
      <c r="MFV86" s="140"/>
      <c r="MFW86" s="140"/>
      <c r="MFX86" s="140"/>
      <c r="MFY86" s="140"/>
      <c r="MFZ86" s="140"/>
      <c r="MGA86" s="140"/>
      <c r="MGB86" s="140"/>
      <c r="MGC86" s="140"/>
      <c r="MGD86" s="140"/>
      <c r="MGE86" s="140"/>
      <c r="MGF86" s="140"/>
      <c r="MGG86" s="140"/>
      <c r="MGH86" s="140"/>
      <c r="MGI86" s="140"/>
      <c r="MGJ86" s="140"/>
      <c r="MGK86" s="140"/>
      <c r="MGL86" s="140"/>
      <c r="MGM86" s="140"/>
      <c r="MGN86" s="140"/>
      <c r="MGO86" s="140"/>
      <c r="MGP86" s="140"/>
      <c r="MGQ86" s="140"/>
      <c r="MGR86" s="140"/>
      <c r="MGS86" s="140"/>
      <c r="MGT86" s="140"/>
      <c r="MGU86" s="140"/>
      <c r="MGV86" s="140"/>
      <c r="MGW86" s="140"/>
      <c r="MGX86" s="140"/>
      <c r="MGY86" s="140"/>
      <c r="MGZ86" s="140"/>
      <c r="MHA86" s="140"/>
      <c r="MHB86" s="140"/>
      <c r="MHC86" s="140"/>
      <c r="MHD86" s="140"/>
      <c r="MHE86" s="140"/>
      <c r="MHF86" s="140"/>
      <c r="MHG86" s="140"/>
      <c r="MHH86" s="140"/>
      <c r="MHI86" s="140"/>
      <c r="MHJ86" s="140"/>
      <c r="MHK86" s="140"/>
      <c r="MHL86" s="140"/>
      <c r="MHM86" s="140"/>
      <c r="MHN86" s="140"/>
      <c r="MHO86" s="140"/>
      <c r="MHP86" s="140"/>
      <c r="MHQ86" s="140"/>
      <c r="MHR86" s="140"/>
      <c r="MHS86" s="140"/>
      <c r="MHT86" s="140"/>
      <c r="MHU86" s="140"/>
      <c r="MHV86" s="140"/>
      <c r="MHW86" s="140"/>
      <c r="MHX86" s="140"/>
      <c r="MHY86" s="140"/>
      <c r="MHZ86" s="140"/>
      <c r="MIA86" s="140"/>
      <c r="MIB86" s="140"/>
      <c r="MIC86" s="140"/>
      <c r="MID86" s="140"/>
      <c r="MIE86" s="140"/>
      <c r="MIF86" s="140"/>
      <c r="MIG86" s="140"/>
      <c r="MIH86" s="140"/>
      <c r="MII86" s="140"/>
      <c r="MIJ86" s="140"/>
      <c r="MIK86" s="140"/>
      <c r="MIL86" s="140"/>
      <c r="MIM86" s="140"/>
      <c r="MIN86" s="140"/>
      <c r="MIO86" s="140"/>
      <c r="MIP86" s="140"/>
      <c r="MIQ86" s="140"/>
      <c r="MIR86" s="140"/>
      <c r="MIS86" s="140"/>
      <c r="MIT86" s="140"/>
      <c r="MIU86" s="140"/>
      <c r="MIV86" s="140"/>
      <c r="MIW86" s="140"/>
      <c r="MIX86" s="140"/>
      <c r="MIY86" s="140"/>
      <c r="MIZ86" s="140"/>
      <c r="MJA86" s="140"/>
      <c r="MJB86" s="140"/>
      <c r="MJC86" s="140"/>
      <c r="MJD86" s="140"/>
      <c r="MJE86" s="140"/>
      <c r="MJF86" s="140"/>
      <c r="MJG86" s="140"/>
      <c r="MJH86" s="140"/>
      <c r="MJI86" s="140"/>
      <c r="MJJ86" s="140"/>
      <c r="MJK86" s="140"/>
      <c r="MJL86" s="140"/>
      <c r="MJM86" s="140"/>
      <c r="MJN86" s="140"/>
      <c r="MJO86" s="140"/>
      <c r="MJP86" s="140"/>
      <c r="MJQ86" s="140"/>
      <c r="MJR86" s="140"/>
      <c r="MJS86" s="140"/>
      <c r="MJT86" s="140"/>
      <c r="MJU86" s="140"/>
      <c r="MJV86" s="140"/>
      <c r="MJW86" s="140"/>
      <c r="MJX86" s="140"/>
      <c r="MJY86" s="140"/>
      <c r="MJZ86" s="140"/>
      <c r="MKA86" s="140"/>
      <c r="MKB86" s="140"/>
      <c r="MKC86" s="140"/>
      <c r="MKD86" s="140"/>
      <c r="MKE86" s="140"/>
      <c r="MKF86" s="140"/>
      <c r="MKG86" s="140"/>
      <c r="MKH86" s="140"/>
      <c r="MKI86" s="140"/>
      <c r="MKJ86" s="140"/>
      <c r="MKK86" s="140"/>
      <c r="MKL86" s="140"/>
      <c r="MKM86" s="140"/>
      <c r="MKN86" s="140"/>
      <c r="MKO86" s="140"/>
      <c r="MKP86" s="140"/>
      <c r="MKQ86" s="140"/>
      <c r="MKR86" s="140"/>
      <c r="MKS86" s="140"/>
      <c r="MKT86" s="140"/>
      <c r="MKU86" s="140"/>
      <c r="MKV86" s="140"/>
      <c r="MKW86" s="140"/>
      <c r="MKX86" s="140"/>
      <c r="MKY86" s="140"/>
      <c r="MKZ86" s="140"/>
      <c r="MLA86" s="140"/>
      <c r="MLB86" s="140"/>
      <c r="MLC86" s="140"/>
      <c r="MLD86" s="140"/>
      <c r="MLE86" s="140"/>
      <c r="MLF86" s="140"/>
      <c r="MLG86" s="140"/>
      <c r="MLH86" s="140"/>
      <c r="MLI86" s="140"/>
      <c r="MLJ86" s="140"/>
      <c r="MLK86" s="140"/>
      <c r="MLL86" s="140"/>
      <c r="MLM86" s="140"/>
      <c r="MLN86" s="140"/>
      <c r="MLO86" s="140"/>
      <c r="MLP86" s="140"/>
      <c r="MLQ86" s="140"/>
      <c r="MLR86" s="140"/>
      <c r="MLS86" s="140"/>
      <c r="MLT86" s="140"/>
      <c r="MLU86" s="140"/>
      <c r="MLV86" s="140"/>
      <c r="MLW86" s="140"/>
      <c r="MLX86" s="140"/>
      <c r="MLY86" s="140"/>
      <c r="MLZ86" s="140"/>
      <c r="MMA86" s="140"/>
      <c r="MMB86" s="140"/>
      <c r="MMC86" s="140"/>
      <c r="MMD86" s="140"/>
      <c r="MME86" s="140"/>
      <c r="MMF86" s="140"/>
      <c r="MMG86" s="140"/>
      <c r="MMH86" s="140"/>
      <c r="MMI86" s="140"/>
      <c r="MMJ86" s="140"/>
      <c r="MMK86" s="140"/>
      <c r="MML86" s="140"/>
      <c r="MMM86" s="140"/>
      <c r="MMN86" s="140"/>
      <c r="MMO86" s="140"/>
      <c r="MMP86" s="140"/>
      <c r="MMQ86" s="140"/>
      <c r="MMR86" s="140"/>
      <c r="MMS86" s="140"/>
      <c r="MMT86" s="140"/>
      <c r="MMU86" s="140"/>
      <c r="MMV86" s="140"/>
      <c r="MMW86" s="140"/>
      <c r="MMX86" s="140"/>
      <c r="MMY86" s="140"/>
      <c r="MMZ86" s="140"/>
      <c r="MNA86" s="140"/>
      <c r="MNB86" s="140"/>
      <c r="MNC86" s="140"/>
      <c r="MND86" s="140"/>
      <c r="MNE86" s="140"/>
      <c r="MNF86" s="140"/>
      <c r="MNG86" s="140"/>
      <c r="MNH86" s="140"/>
      <c r="MNI86" s="140"/>
      <c r="MNJ86" s="140"/>
      <c r="MNK86" s="140"/>
      <c r="MNL86" s="140"/>
      <c r="MNM86" s="140"/>
      <c r="MNN86" s="140"/>
      <c r="MNO86" s="140"/>
      <c r="MNP86" s="140"/>
      <c r="MNQ86" s="140"/>
      <c r="MNR86" s="140"/>
      <c r="MNS86" s="140"/>
      <c r="MNT86" s="140"/>
      <c r="MNU86" s="140"/>
      <c r="MNV86" s="140"/>
      <c r="MNW86" s="140"/>
      <c r="MNX86" s="140"/>
      <c r="MNY86" s="140"/>
      <c r="MNZ86" s="140"/>
      <c r="MOA86" s="140"/>
      <c r="MOB86" s="140"/>
      <c r="MOC86" s="140"/>
      <c r="MOD86" s="140"/>
      <c r="MOE86" s="140"/>
      <c r="MOF86" s="140"/>
      <c r="MOG86" s="140"/>
      <c r="MOH86" s="140"/>
      <c r="MOI86" s="140"/>
      <c r="MOJ86" s="140"/>
      <c r="MOK86" s="140"/>
      <c r="MOL86" s="140"/>
      <c r="MOM86" s="140"/>
      <c r="MON86" s="140"/>
      <c r="MOO86" s="140"/>
      <c r="MOP86" s="140"/>
      <c r="MOQ86" s="140"/>
      <c r="MOR86" s="140"/>
      <c r="MOS86" s="140"/>
      <c r="MOT86" s="140"/>
      <c r="MOU86" s="140"/>
      <c r="MOV86" s="140"/>
      <c r="MOW86" s="140"/>
      <c r="MOX86" s="140"/>
      <c r="MOY86" s="140"/>
      <c r="MOZ86" s="140"/>
      <c r="MPA86" s="140"/>
      <c r="MPB86" s="140"/>
      <c r="MPC86" s="140"/>
      <c r="MPD86" s="140"/>
      <c r="MPE86" s="140"/>
      <c r="MPF86" s="140"/>
      <c r="MPG86" s="140"/>
      <c r="MPH86" s="140"/>
      <c r="MPI86" s="140"/>
      <c r="MPJ86" s="140"/>
      <c r="MPK86" s="140"/>
      <c r="MPL86" s="140"/>
      <c r="MPM86" s="140"/>
      <c r="MPN86" s="140"/>
      <c r="MPO86" s="140"/>
      <c r="MPP86" s="140"/>
      <c r="MPQ86" s="140"/>
      <c r="MPR86" s="140"/>
      <c r="MPS86" s="140"/>
      <c r="MPT86" s="140"/>
      <c r="MPU86" s="140"/>
      <c r="MPV86" s="140"/>
      <c r="MPW86" s="140"/>
      <c r="MPX86" s="140"/>
      <c r="MPY86" s="140"/>
      <c r="MPZ86" s="140"/>
      <c r="MQA86" s="140"/>
      <c r="MQB86" s="140"/>
      <c r="MQC86" s="140"/>
      <c r="MQD86" s="140"/>
      <c r="MQE86" s="140"/>
      <c r="MQF86" s="140"/>
      <c r="MQG86" s="140"/>
      <c r="MQH86" s="140"/>
      <c r="MQI86" s="140"/>
      <c r="MQJ86" s="140"/>
      <c r="MQK86" s="140"/>
      <c r="MQL86" s="140"/>
      <c r="MQM86" s="140"/>
      <c r="MQN86" s="140"/>
      <c r="MQO86" s="140"/>
      <c r="MQP86" s="140"/>
      <c r="MQQ86" s="140"/>
      <c r="MQR86" s="140"/>
      <c r="MQS86" s="140"/>
      <c r="MQT86" s="140"/>
      <c r="MQU86" s="140"/>
      <c r="MQV86" s="140"/>
      <c r="MQW86" s="140"/>
      <c r="MQX86" s="140"/>
      <c r="MQY86" s="140"/>
      <c r="MQZ86" s="140"/>
      <c r="MRA86" s="140"/>
      <c r="MRB86" s="140"/>
      <c r="MRC86" s="140"/>
      <c r="MRD86" s="140"/>
      <c r="MRE86" s="140"/>
      <c r="MRF86" s="140"/>
      <c r="MRG86" s="140"/>
      <c r="MRH86" s="140"/>
      <c r="MRI86" s="140"/>
      <c r="MRJ86" s="140"/>
      <c r="MRK86" s="140"/>
      <c r="MRL86" s="140"/>
      <c r="MRM86" s="140"/>
      <c r="MRN86" s="140"/>
      <c r="MRO86" s="140"/>
      <c r="MRP86" s="140"/>
      <c r="MRQ86" s="140"/>
      <c r="MRR86" s="140"/>
      <c r="MRS86" s="140"/>
      <c r="MRT86" s="140"/>
      <c r="MRU86" s="140"/>
      <c r="MRV86" s="140"/>
      <c r="MRW86" s="140"/>
      <c r="MRX86" s="140"/>
      <c r="MRY86" s="140"/>
      <c r="MRZ86" s="140"/>
      <c r="MSA86" s="140"/>
      <c r="MSB86" s="140"/>
      <c r="MSC86" s="140"/>
      <c r="MSD86" s="140"/>
      <c r="MSE86" s="140"/>
      <c r="MSF86" s="140"/>
      <c r="MSG86" s="140"/>
      <c r="MSH86" s="140"/>
      <c r="MSI86" s="140"/>
      <c r="MSJ86" s="140"/>
      <c r="MSK86" s="140"/>
      <c r="MSL86" s="140"/>
      <c r="MSM86" s="140"/>
      <c r="MSN86" s="140"/>
      <c r="MSO86" s="140"/>
      <c r="MSP86" s="140"/>
      <c r="MSQ86" s="140"/>
      <c r="MSR86" s="140"/>
      <c r="MSS86" s="140"/>
      <c r="MST86" s="140"/>
      <c r="MSU86" s="140"/>
      <c r="MSV86" s="140"/>
      <c r="MSW86" s="140"/>
      <c r="MSX86" s="140"/>
      <c r="MSY86" s="140"/>
      <c r="MSZ86" s="140"/>
      <c r="MTA86" s="140"/>
      <c r="MTB86" s="140"/>
      <c r="MTC86" s="140"/>
      <c r="MTD86" s="140"/>
      <c r="MTE86" s="140"/>
      <c r="MTF86" s="140"/>
      <c r="MTG86" s="140"/>
      <c r="MTH86" s="140"/>
      <c r="MTI86" s="140"/>
      <c r="MTJ86" s="140"/>
      <c r="MTK86" s="140"/>
      <c r="MTL86" s="140"/>
      <c r="MTM86" s="140"/>
      <c r="MTN86" s="140"/>
      <c r="MTO86" s="140"/>
      <c r="MTP86" s="140"/>
      <c r="MTQ86" s="140"/>
      <c r="MTR86" s="140"/>
      <c r="MTS86" s="140"/>
      <c r="MTT86" s="140"/>
      <c r="MTU86" s="140"/>
      <c r="MTV86" s="140"/>
      <c r="MTW86" s="140"/>
      <c r="MTX86" s="140"/>
      <c r="MTY86" s="140"/>
      <c r="MTZ86" s="140"/>
      <c r="MUA86" s="140"/>
      <c r="MUB86" s="140"/>
      <c r="MUC86" s="140"/>
      <c r="MUD86" s="140"/>
      <c r="MUE86" s="140"/>
      <c r="MUF86" s="140"/>
      <c r="MUG86" s="140"/>
      <c r="MUH86" s="140"/>
      <c r="MUI86" s="140"/>
      <c r="MUJ86" s="140"/>
      <c r="MUK86" s="140"/>
      <c r="MUL86" s="140"/>
      <c r="MUM86" s="140"/>
      <c r="MUN86" s="140"/>
      <c r="MUO86" s="140"/>
      <c r="MUP86" s="140"/>
      <c r="MUQ86" s="140"/>
      <c r="MUR86" s="140"/>
      <c r="MUS86" s="140"/>
      <c r="MUT86" s="140"/>
      <c r="MUU86" s="140"/>
      <c r="MUV86" s="140"/>
      <c r="MUW86" s="140"/>
      <c r="MUX86" s="140"/>
      <c r="MUY86" s="140"/>
      <c r="MUZ86" s="140"/>
      <c r="MVA86" s="140"/>
      <c r="MVB86" s="140"/>
      <c r="MVC86" s="140"/>
      <c r="MVD86" s="140"/>
      <c r="MVE86" s="140"/>
      <c r="MVF86" s="140"/>
      <c r="MVG86" s="140"/>
      <c r="MVH86" s="140"/>
      <c r="MVI86" s="140"/>
      <c r="MVJ86" s="140"/>
      <c r="MVK86" s="140"/>
      <c r="MVL86" s="140"/>
      <c r="MVM86" s="140"/>
      <c r="MVN86" s="140"/>
      <c r="MVO86" s="140"/>
      <c r="MVP86" s="140"/>
      <c r="MVQ86" s="140"/>
      <c r="MVR86" s="140"/>
      <c r="MVS86" s="140"/>
      <c r="MVT86" s="140"/>
      <c r="MVU86" s="140"/>
      <c r="MVV86" s="140"/>
      <c r="MVW86" s="140"/>
      <c r="MVX86" s="140"/>
      <c r="MVY86" s="140"/>
      <c r="MVZ86" s="140"/>
      <c r="MWA86" s="140"/>
      <c r="MWB86" s="140"/>
      <c r="MWC86" s="140"/>
      <c r="MWD86" s="140"/>
      <c r="MWE86" s="140"/>
      <c r="MWF86" s="140"/>
      <c r="MWG86" s="140"/>
      <c r="MWH86" s="140"/>
      <c r="MWI86" s="140"/>
      <c r="MWJ86" s="140"/>
      <c r="MWK86" s="140"/>
      <c r="MWL86" s="140"/>
      <c r="MWM86" s="140"/>
      <c r="MWN86" s="140"/>
      <c r="MWO86" s="140"/>
      <c r="MWP86" s="140"/>
      <c r="MWQ86" s="140"/>
      <c r="MWR86" s="140"/>
      <c r="MWS86" s="140"/>
      <c r="MWT86" s="140"/>
      <c r="MWU86" s="140"/>
      <c r="MWV86" s="140"/>
      <c r="MWW86" s="140"/>
      <c r="MWX86" s="140"/>
      <c r="MWY86" s="140"/>
      <c r="MWZ86" s="140"/>
      <c r="MXA86" s="140"/>
      <c r="MXB86" s="140"/>
      <c r="MXC86" s="140"/>
      <c r="MXD86" s="140"/>
      <c r="MXE86" s="140"/>
      <c r="MXF86" s="140"/>
      <c r="MXG86" s="140"/>
      <c r="MXH86" s="140"/>
      <c r="MXI86" s="140"/>
      <c r="MXJ86" s="140"/>
      <c r="MXK86" s="140"/>
      <c r="MXL86" s="140"/>
      <c r="MXM86" s="140"/>
      <c r="MXN86" s="140"/>
      <c r="MXO86" s="140"/>
      <c r="MXP86" s="140"/>
      <c r="MXQ86" s="140"/>
      <c r="MXR86" s="140"/>
      <c r="MXS86" s="140"/>
      <c r="MXT86" s="140"/>
      <c r="MXU86" s="140"/>
      <c r="MXV86" s="140"/>
      <c r="MXW86" s="140"/>
      <c r="MXX86" s="140"/>
      <c r="MXY86" s="140"/>
      <c r="MXZ86" s="140"/>
      <c r="MYA86" s="140"/>
      <c r="MYB86" s="140"/>
      <c r="MYC86" s="140"/>
      <c r="MYD86" s="140"/>
      <c r="MYE86" s="140"/>
      <c r="MYF86" s="140"/>
      <c r="MYG86" s="140"/>
      <c r="MYH86" s="140"/>
      <c r="MYI86" s="140"/>
      <c r="MYJ86" s="140"/>
      <c r="MYK86" s="140"/>
      <c r="MYL86" s="140"/>
      <c r="MYM86" s="140"/>
      <c r="MYN86" s="140"/>
      <c r="MYO86" s="140"/>
      <c r="MYP86" s="140"/>
      <c r="MYQ86" s="140"/>
      <c r="MYR86" s="140"/>
      <c r="MYS86" s="140"/>
      <c r="MYT86" s="140"/>
      <c r="MYU86" s="140"/>
      <c r="MYV86" s="140"/>
      <c r="MYW86" s="140"/>
      <c r="MYX86" s="140"/>
      <c r="MYY86" s="140"/>
      <c r="MYZ86" s="140"/>
      <c r="MZA86" s="140"/>
      <c r="MZB86" s="140"/>
      <c r="MZC86" s="140"/>
      <c r="MZD86" s="140"/>
      <c r="MZE86" s="140"/>
      <c r="MZF86" s="140"/>
      <c r="MZG86" s="140"/>
      <c r="MZH86" s="140"/>
      <c r="MZI86" s="140"/>
      <c r="MZJ86" s="140"/>
      <c r="MZK86" s="140"/>
      <c r="MZL86" s="140"/>
      <c r="MZM86" s="140"/>
      <c r="MZN86" s="140"/>
      <c r="MZO86" s="140"/>
      <c r="MZP86" s="140"/>
      <c r="MZQ86" s="140"/>
      <c r="MZR86" s="140"/>
      <c r="MZS86" s="140"/>
      <c r="MZT86" s="140"/>
      <c r="MZU86" s="140"/>
      <c r="MZV86" s="140"/>
      <c r="MZW86" s="140"/>
      <c r="MZX86" s="140"/>
      <c r="MZY86" s="140"/>
      <c r="MZZ86" s="140"/>
      <c r="NAA86" s="140"/>
      <c r="NAB86" s="140"/>
      <c r="NAC86" s="140"/>
      <c r="NAD86" s="140"/>
      <c r="NAE86" s="140"/>
      <c r="NAF86" s="140"/>
      <c r="NAG86" s="140"/>
      <c r="NAH86" s="140"/>
      <c r="NAI86" s="140"/>
      <c r="NAJ86" s="140"/>
      <c r="NAK86" s="140"/>
      <c r="NAL86" s="140"/>
      <c r="NAM86" s="140"/>
      <c r="NAN86" s="140"/>
      <c r="NAO86" s="140"/>
      <c r="NAP86" s="140"/>
      <c r="NAQ86" s="140"/>
      <c r="NAR86" s="140"/>
      <c r="NAS86" s="140"/>
      <c r="NAT86" s="140"/>
      <c r="NAU86" s="140"/>
      <c r="NAV86" s="140"/>
      <c r="NAW86" s="140"/>
      <c r="NAX86" s="140"/>
      <c r="NAY86" s="140"/>
      <c r="NAZ86" s="140"/>
      <c r="NBA86" s="140"/>
      <c r="NBB86" s="140"/>
      <c r="NBC86" s="140"/>
      <c r="NBD86" s="140"/>
      <c r="NBE86" s="140"/>
      <c r="NBF86" s="140"/>
      <c r="NBG86" s="140"/>
      <c r="NBH86" s="140"/>
      <c r="NBI86" s="140"/>
      <c r="NBJ86" s="140"/>
      <c r="NBK86" s="140"/>
      <c r="NBL86" s="140"/>
      <c r="NBM86" s="140"/>
      <c r="NBN86" s="140"/>
      <c r="NBO86" s="140"/>
      <c r="NBP86" s="140"/>
      <c r="NBQ86" s="140"/>
      <c r="NBR86" s="140"/>
      <c r="NBS86" s="140"/>
      <c r="NBT86" s="140"/>
      <c r="NBU86" s="140"/>
      <c r="NBV86" s="140"/>
      <c r="NBW86" s="140"/>
      <c r="NBX86" s="140"/>
      <c r="NBY86" s="140"/>
      <c r="NBZ86" s="140"/>
      <c r="NCA86" s="140"/>
      <c r="NCB86" s="140"/>
      <c r="NCC86" s="140"/>
      <c r="NCD86" s="140"/>
      <c r="NCE86" s="140"/>
      <c r="NCF86" s="140"/>
      <c r="NCG86" s="140"/>
      <c r="NCH86" s="140"/>
      <c r="NCI86" s="140"/>
      <c r="NCJ86" s="140"/>
      <c r="NCK86" s="140"/>
      <c r="NCL86" s="140"/>
      <c r="NCM86" s="140"/>
      <c r="NCN86" s="140"/>
      <c r="NCO86" s="140"/>
      <c r="NCP86" s="140"/>
      <c r="NCQ86" s="140"/>
      <c r="NCR86" s="140"/>
      <c r="NCS86" s="140"/>
      <c r="NCT86" s="140"/>
      <c r="NCU86" s="140"/>
      <c r="NCV86" s="140"/>
      <c r="NCW86" s="140"/>
      <c r="NCX86" s="140"/>
      <c r="NCY86" s="140"/>
      <c r="NCZ86" s="140"/>
      <c r="NDA86" s="140"/>
      <c r="NDB86" s="140"/>
      <c r="NDC86" s="140"/>
      <c r="NDD86" s="140"/>
      <c r="NDE86" s="140"/>
      <c r="NDF86" s="140"/>
      <c r="NDG86" s="140"/>
      <c r="NDH86" s="140"/>
      <c r="NDI86" s="140"/>
      <c r="NDJ86" s="140"/>
      <c r="NDK86" s="140"/>
      <c r="NDL86" s="140"/>
      <c r="NDM86" s="140"/>
      <c r="NDN86" s="140"/>
      <c r="NDO86" s="140"/>
      <c r="NDP86" s="140"/>
      <c r="NDQ86" s="140"/>
      <c r="NDR86" s="140"/>
      <c r="NDS86" s="140"/>
      <c r="NDT86" s="140"/>
      <c r="NDU86" s="140"/>
      <c r="NDV86" s="140"/>
      <c r="NDW86" s="140"/>
      <c r="NDX86" s="140"/>
      <c r="NDY86" s="140"/>
      <c r="NDZ86" s="140"/>
      <c r="NEA86" s="140"/>
      <c r="NEB86" s="140"/>
      <c r="NEC86" s="140"/>
      <c r="NED86" s="140"/>
      <c r="NEE86" s="140"/>
      <c r="NEF86" s="140"/>
      <c r="NEG86" s="140"/>
      <c r="NEH86" s="140"/>
      <c r="NEI86" s="140"/>
      <c r="NEJ86" s="140"/>
      <c r="NEK86" s="140"/>
      <c r="NEL86" s="140"/>
      <c r="NEM86" s="140"/>
      <c r="NEN86" s="140"/>
      <c r="NEO86" s="140"/>
      <c r="NEP86" s="140"/>
      <c r="NEQ86" s="140"/>
      <c r="NER86" s="140"/>
      <c r="NES86" s="140"/>
      <c r="NET86" s="140"/>
      <c r="NEU86" s="140"/>
      <c r="NEV86" s="140"/>
      <c r="NEW86" s="140"/>
      <c r="NEX86" s="140"/>
      <c r="NEY86" s="140"/>
      <c r="NEZ86" s="140"/>
      <c r="NFA86" s="140"/>
      <c r="NFB86" s="140"/>
      <c r="NFC86" s="140"/>
      <c r="NFD86" s="140"/>
      <c r="NFE86" s="140"/>
      <c r="NFF86" s="140"/>
      <c r="NFG86" s="140"/>
      <c r="NFH86" s="140"/>
      <c r="NFI86" s="140"/>
      <c r="NFJ86" s="140"/>
      <c r="NFK86" s="140"/>
      <c r="NFL86" s="140"/>
      <c r="NFM86" s="140"/>
      <c r="NFN86" s="140"/>
      <c r="NFO86" s="140"/>
      <c r="NFP86" s="140"/>
      <c r="NFQ86" s="140"/>
      <c r="NFR86" s="140"/>
      <c r="NFS86" s="140"/>
      <c r="NFT86" s="140"/>
      <c r="NFU86" s="140"/>
      <c r="NFV86" s="140"/>
      <c r="NFW86" s="140"/>
      <c r="NFX86" s="140"/>
      <c r="NFY86" s="140"/>
      <c r="NFZ86" s="140"/>
      <c r="NGA86" s="140"/>
      <c r="NGB86" s="140"/>
      <c r="NGC86" s="140"/>
      <c r="NGD86" s="140"/>
      <c r="NGE86" s="140"/>
      <c r="NGF86" s="140"/>
      <c r="NGG86" s="140"/>
      <c r="NGH86" s="140"/>
      <c r="NGI86" s="140"/>
      <c r="NGJ86" s="140"/>
      <c r="NGK86" s="140"/>
      <c r="NGL86" s="140"/>
      <c r="NGM86" s="140"/>
      <c r="NGN86" s="140"/>
      <c r="NGO86" s="140"/>
      <c r="NGP86" s="140"/>
      <c r="NGQ86" s="140"/>
      <c r="NGR86" s="140"/>
      <c r="NGS86" s="140"/>
      <c r="NGT86" s="140"/>
      <c r="NGU86" s="140"/>
      <c r="NGV86" s="140"/>
      <c r="NGW86" s="140"/>
      <c r="NGX86" s="140"/>
      <c r="NGY86" s="140"/>
      <c r="NGZ86" s="140"/>
      <c r="NHA86" s="140"/>
      <c r="NHB86" s="140"/>
      <c r="NHC86" s="140"/>
      <c r="NHD86" s="140"/>
      <c r="NHE86" s="140"/>
      <c r="NHF86" s="140"/>
      <c r="NHG86" s="140"/>
      <c r="NHH86" s="140"/>
      <c r="NHI86" s="140"/>
      <c r="NHJ86" s="140"/>
      <c r="NHK86" s="140"/>
      <c r="NHL86" s="140"/>
      <c r="NHM86" s="140"/>
      <c r="NHN86" s="140"/>
      <c r="NHO86" s="140"/>
      <c r="NHP86" s="140"/>
      <c r="NHQ86" s="140"/>
      <c r="NHR86" s="140"/>
      <c r="NHS86" s="140"/>
      <c r="NHT86" s="140"/>
      <c r="NHU86" s="140"/>
      <c r="NHV86" s="140"/>
      <c r="NHW86" s="140"/>
      <c r="NHX86" s="140"/>
      <c r="NHY86" s="140"/>
      <c r="NHZ86" s="140"/>
      <c r="NIA86" s="140"/>
      <c r="NIB86" s="140"/>
      <c r="NIC86" s="140"/>
      <c r="NID86" s="140"/>
      <c r="NIE86" s="140"/>
      <c r="NIF86" s="140"/>
      <c r="NIG86" s="140"/>
      <c r="NIH86" s="140"/>
      <c r="NII86" s="140"/>
      <c r="NIJ86" s="140"/>
      <c r="NIK86" s="140"/>
      <c r="NIL86" s="140"/>
      <c r="NIM86" s="140"/>
      <c r="NIN86" s="140"/>
      <c r="NIO86" s="140"/>
      <c r="NIP86" s="140"/>
      <c r="NIQ86" s="140"/>
      <c r="NIR86" s="140"/>
      <c r="NIS86" s="140"/>
      <c r="NIT86" s="140"/>
      <c r="NIU86" s="140"/>
      <c r="NIV86" s="140"/>
      <c r="NIW86" s="140"/>
      <c r="NIX86" s="140"/>
      <c r="NIY86" s="140"/>
      <c r="NIZ86" s="140"/>
      <c r="NJA86" s="140"/>
      <c r="NJB86" s="140"/>
      <c r="NJC86" s="140"/>
      <c r="NJD86" s="140"/>
      <c r="NJE86" s="140"/>
      <c r="NJF86" s="140"/>
      <c r="NJG86" s="140"/>
      <c r="NJH86" s="140"/>
      <c r="NJI86" s="140"/>
      <c r="NJJ86" s="140"/>
      <c r="NJK86" s="140"/>
      <c r="NJL86" s="140"/>
      <c r="NJM86" s="140"/>
      <c r="NJN86" s="140"/>
      <c r="NJO86" s="140"/>
      <c r="NJP86" s="140"/>
      <c r="NJQ86" s="140"/>
      <c r="NJR86" s="140"/>
      <c r="NJS86" s="140"/>
      <c r="NJT86" s="140"/>
      <c r="NJU86" s="140"/>
      <c r="NJV86" s="140"/>
      <c r="NJW86" s="140"/>
      <c r="NJX86" s="140"/>
      <c r="NJY86" s="140"/>
      <c r="NJZ86" s="140"/>
      <c r="NKA86" s="140"/>
      <c r="NKB86" s="140"/>
      <c r="NKC86" s="140"/>
      <c r="NKD86" s="140"/>
      <c r="NKE86" s="140"/>
      <c r="NKF86" s="140"/>
      <c r="NKG86" s="140"/>
      <c r="NKH86" s="140"/>
      <c r="NKI86" s="140"/>
      <c r="NKJ86" s="140"/>
      <c r="NKK86" s="140"/>
      <c r="NKL86" s="140"/>
      <c r="NKM86" s="140"/>
      <c r="NKN86" s="140"/>
      <c r="NKO86" s="140"/>
      <c r="NKP86" s="140"/>
      <c r="NKQ86" s="140"/>
      <c r="NKR86" s="140"/>
      <c r="NKS86" s="140"/>
      <c r="NKT86" s="140"/>
      <c r="NKU86" s="140"/>
      <c r="NKV86" s="140"/>
      <c r="NKW86" s="140"/>
      <c r="NKX86" s="140"/>
      <c r="NKY86" s="140"/>
      <c r="NKZ86" s="140"/>
      <c r="NLA86" s="140"/>
      <c r="NLB86" s="140"/>
      <c r="NLC86" s="140"/>
      <c r="NLD86" s="140"/>
      <c r="NLE86" s="140"/>
      <c r="NLF86" s="140"/>
      <c r="NLG86" s="140"/>
      <c r="NLH86" s="140"/>
      <c r="NLI86" s="140"/>
      <c r="NLJ86" s="140"/>
      <c r="NLK86" s="140"/>
      <c r="NLL86" s="140"/>
      <c r="NLM86" s="140"/>
      <c r="NLN86" s="140"/>
      <c r="NLO86" s="140"/>
      <c r="NLP86" s="140"/>
      <c r="NLQ86" s="140"/>
      <c r="NLR86" s="140"/>
      <c r="NLS86" s="140"/>
      <c r="NLT86" s="140"/>
      <c r="NLU86" s="140"/>
      <c r="NLV86" s="140"/>
      <c r="NLW86" s="140"/>
      <c r="NLX86" s="140"/>
      <c r="NLY86" s="140"/>
      <c r="NLZ86" s="140"/>
      <c r="NMA86" s="140"/>
      <c r="NMB86" s="140"/>
      <c r="NMC86" s="140"/>
      <c r="NMD86" s="140"/>
      <c r="NME86" s="140"/>
      <c r="NMF86" s="140"/>
      <c r="NMG86" s="140"/>
      <c r="NMH86" s="140"/>
      <c r="NMI86" s="140"/>
      <c r="NMJ86" s="140"/>
      <c r="NMK86" s="140"/>
      <c r="NML86" s="140"/>
      <c r="NMM86" s="140"/>
      <c r="NMN86" s="140"/>
      <c r="NMO86" s="140"/>
      <c r="NMP86" s="140"/>
      <c r="NMQ86" s="140"/>
      <c r="NMR86" s="140"/>
      <c r="NMS86" s="140"/>
      <c r="NMT86" s="140"/>
      <c r="NMU86" s="140"/>
      <c r="NMV86" s="140"/>
      <c r="NMW86" s="140"/>
      <c r="NMX86" s="140"/>
      <c r="NMY86" s="140"/>
      <c r="NMZ86" s="140"/>
      <c r="NNA86" s="140"/>
      <c r="NNB86" s="140"/>
      <c r="NNC86" s="140"/>
      <c r="NND86" s="140"/>
      <c r="NNE86" s="140"/>
      <c r="NNF86" s="140"/>
      <c r="NNG86" s="140"/>
      <c r="NNH86" s="140"/>
      <c r="NNI86" s="140"/>
      <c r="NNJ86" s="140"/>
      <c r="NNK86" s="140"/>
      <c r="NNL86" s="140"/>
      <c r="NNM86" s="140"/>
      <c r="NNN86" s="140"/>
      <c r="NNO86" s="140"/>
      <c r="NNP86" s="140"/>
      <c r="NNQ86" s="140"/>
      <c r="NNR86" s="140"/>
      <c r="NNS86" s="140"/>
      <c r="NNT86" s="140"/>
      <c r="NNU86" s="140"/>
      <c r="NNV86" s="140"/>
      <c r="NNW86" s="140"/>
      <c r="NNX86" s="140"/>
      <c r="NNY86" s="140"/>
      <c r="NNZ86" s="140"/>
      <c r="NOA86" s="140"/>
      <c r="NOB86" s="140"/>
      <c r="NOC86" s="140"/>
      <c r="NOD86" s="140"/>
      <c r="NOE86" s="140"/>
      <c r="NOF86" s="140"/>
      <c r="NOG86" s="140"/>
      <c r="NOH86" s="140"/>
      <c r="NOI86" s="140"/>
      <c r="NOJ86" s="140"/>
      <c r="NOK86" s="140"/>
      <c r="NOL86" s="140"/>
      <c r="NOM86" s="140"/>
      <c r="NON86" s="140"/>
      <c r="NOO86" s="140"/>
      <c r="NOP86" s="140"/>
      <c r="NOQ86" s="140"/>
      <c r="NOR86" s="140"/>
      <c r="NOS86" s="140"/>
      <c r="NOT86" s="140"/>
      <c r="NOU86" s="140"/>
      <c r="NOV86" s="140"/>
      <c r="NOW86" s="140"/>
      <c r="NOX86" s="140"/>
      <c r="NOY86" s="140"/>
      <c r="NOZ86" s="140"/>
      <c r="NPA86" s="140"/>
      <c r="NPB86" s="140"/>
      <c r="NPC86" s="140"/>
      <c r="NPD86" s="140"/>
      <c r="NPE86" s="140"/>
      <c r="NPF86" s="140"/>
      <c r="NPG86" s="140"/>
      <c r="NPH86" s="140"/>
      <c r="NPI86" s="140"/>
      <c r="NPJ86" s="140"/>
      <c r="NPK86" s="140"/>
      <c r="NPL86" s="140"/>
      <c r="NPM86" s="140"/>
      <c r="NPN86" s="140"/>
      <c r="NPO86" s="140"/>
      <c r="NPP86" s="140"/>
      <c r="NPQ86" s="140"/>
      <c r="NPR86" s="140"/>
      <c r="NPS86" s="140"/>
      <c r="NPT86" s="140"/>
      <c r="NPU86" s="140"/>
      <c r="NPV86" s="140"/>
      <c r="NPW86" s="140"/>
      <c r="NPX86" s="140"/>
      <c r="NPY86" s="140"/>
      <c r="NPZ86" s="140"/>
      <c r="NQA86" s="140"/>
      <c r="NQB86" s="140"/>
      <c r="NQC86" s="140"/>
      <c r="NQD86" s="140"/>
      <c r="NQE86" s="140"/>
      <c r="NQF86" s="140"/>
      <c r="NQG86" s="140"/>
      <c r="NQH86" s="140"/>
      <c r="NQI86" s="140"/>
      <c r="NQJ86" s="140"/>
      <c r="NQK86" s="140"/>
      <c r="NQL86" s="140"/>
      <c r="NQM86" s="140"/>
      <c r="NQN86" s="140"/>
      <c r="NQO86" s="140"/>
      <c r="NQP86" s="140"/>
      <c r="NQQ86" s="140"/>
      <c r="NQR86" s="140"/>
      <c r="NQS86" s="140"/>
      <c r="NQT86" s="140"/>
      <c r="NQU86" s="140"/>
      <c r="NQV86" s="140"/>
      <c r="NQW86" s="140"/>
      <c r="NQX86" s="140"/>
      <c r="NQY86" s="140"/>
      <c r="NQZ86" s="140"/>
      <c r="NRA86" s="140"/>
      <c r="NRB86" s="140"/>
      <c r="NRC86" s="140"/>
      <c r="NRD86" s="140"/>
      <c r="NRE86" s="140"/>
      <c r="NRF86" s="140"/>
      <c r="NRG86" s="140"/>
      <c r="NRH86" s="140"/>
      <c r="NRI86" s="140"/>
      <c r="NRJ86" s="140"/>
      <c r="NRK86" s="140"/>
      <c r="NRL86" s="140"/>
      <c r="NRM86" s="140"/>
      <c r="NRN86" s="140"/>
      <c r="NRO86" s="140"/>
      <c r="NRP86" s="140"/>
      <c r="NRQ86" s="140"/>
      <c r="NRR86" s="140"/>
      <c r="NRS86" s="140"/>
      <c r="NRT86" s="140"/>
      <c r="NRU86" s="140"/>
      <c r="NRV86" s="140"/>
      <c r="NRW86" s="140"/>
      <c r="NRX86" s="140"/>
      <c r="NRY86" s="140"/>
      <c r="NRZ86" s="140"/>
      <c r="NSA86" s="140"/>
      <c r="NSB86" s="140"/>
      <c r="NSC86" s="140"/>
      <c r="NSD86" s="140"/>
      <c r="NSE86" s="140"/>
      <c r="NSF86" s="140"/>
      <c r="NSG86" s="140"/>
      <c r="NSH86" s="140"/>
      <c r="NSI86" s="140"/>
      <c r="NSJ86" s="140"/>
      <c r="NSK86" s="140"/>
      <c r="NSL86" s="140"/>
      <c r="NSM86" s="140"/>
      <c r="NSN86" s="140"/>
      <c r="NSO86" s="140"/>
      <c r="NSP86" s="140"/>
      <c r="NSQ86" s="140"/>
      <c r="NSR86" s="140"/>
      <c r="NSS86" s="140"/>
      <c r="NST86" s="140"/>
      <c r="NSU86" s="140"/>
      <c r="NSV86" s="140"/>
      <c r="NSW86" s="140"/>
      <c r="NSX86" s="140"/>
      <c r="NSY86" s="140"/>
      <c r="NSZ86" s="140"/>
      <c r="NTA86" s="140"/>
      <c r="NTB86" s="140"/>
      <c r="NTC86" s="140"/>
      <c r="NTD86" s="140"/>
      <c r="NTE86" s="140"/>
      <c r="NTF86" s="140"/>
      <c r="NTG86" s="140"/>
      <c r="NTH86" s="140"/>
      <c r="NTI86" s="140"/>
      <c r="NTJ86" s="140"/>
      <c r="NTK86" s="140"/>
      <c r="NTL86" s="140"/>
      <c r="NTM86" s="140"/>
      <c r="NTN86" s="140"/>
      <c r="NTO86" s="140"/>
      <c r="NTP86" s="140"/>
      <c r="NTQ86" s="140"/>
      <c r="NTR86" s="140"/>
      <c r="NTS86" s="140"/>
      <c r="NTT86" s="140"/>
      <c r="NTU86" s="140"/>
      <c r="NTV86" s="140"/>
      <c r="NTW86" s="140"/>
      <c r="NTX86" s="140"/>
      <c r="NTY86" s="140"/>
      <c r="NTZ86" s="140"/>
      <c r="NUA86" s="140"/>
      <c r="NUB86" s="140"/>
      <c r="NUC86" s="140"/>
      <c r="NUD86" s="140"/>
      <c r="NUE86" s="140"/>
      <c r="NUF86" s="140"/>
      <c r="NUG86" s="140"/>
      <c r="NUH86" s="140"/>
      <c r="NUI86" s="140"/>
      <c r="NUJ86" s="140"/>
      <c r="NUK86" s="140"/>
      <c r="NUL86" s="140"/>
      <c r="NUM86" s="140"/>
      <c r="NUN86" s="140"/>
      <c r="NUO86" s="140"/>
      <c r="NUP86" s="140"/>
      <c r="NUQ86" s="140"/>
      <c r="NUR86" s="140"/>
      <c r="NUS86" s="140"/>
      <c r="NUT86" s="140"/>
      <c r="NUU86" s="140"/>
      <c r="NUV86" s="140"/>
      <c r="NUW86" s="140"/>
      <c r="NUX86" s="140"/>
      <c r="NUY86" s="140"/>
      <c r="NUZ86" s="140"/>
      <c r="NVA86" s="140"/>
      <c r="NVB86" s="140"/>
      <c r="NVC86" s="140"/>
      <c r="NVD86" s="140"/>
      <c r="NVE86" s="140"/>
      <c r="NVF86" s="140"/>
      <c r="NVG86" s="140"/>
      <c r="NVH86" s="140"/>
      <c r="NVI86" s="140"/>
      <c r="NVJ86" s="140"/>
      <c r="NVK86" s="140"/>
      <c r="NVL86" s="140"/>
      <c r="NVM86" s="140"/>
      <c r="NVN86" s="140"/>
      <c r="NVO86" s="140"/>
      <c r="NVP86" s="140"/>
      <c r="NVQ86" s="140"/>
      <c r="NVR86" s="140"/>
      <c r="NVS86" s="140"/>
      <c r="NVT86" s="140"/>
      <c r="NVU86" s="140"/>
      <c r="NVV86" s="140"/>
      <c r="NVW86" s="140"/>
      <c r="NVX86" s="140"/>
      <c r="NVY86" s="140"/>
      <c r="NVZ86" s="140"/>
      <c r="NWA86" s="140"/>
      <c r="NWB86" s="140"/>
      <c r="NWC86" s="140"/>
      <c r="NWD86" s="140"/>
      <c r="NWE86" s="140"/>
      <c r="NWF86" s="140"/>
      <c r="NWG86" s="140"/>
      <c r="NWH86" s="140"/>
      <c r="NWI86" s="140"/>
      <c r="NWJ86" s="140"/>
      <c r="NWK86" s="140"/>
      <c r="NWL86" s="140"/>
      <c r="NWM86" s="140"/>
      <c r="NWN86" s="140"/>
      <c r="NWO86" s="140"/>
      <c r="NWP86" s="140"/>
      <c r="NWQ86" s="140"/>
      <c r="NWR86" s="140"/>
      <c r="NWS86" s="140"/>
      <c r="NWT86" s="140"/>
      <c r="NWU86" s="140"/>
      <c r="NWV86" s="140"/>
      <c r="NWW86" s="140"/>
      <c r="NWX86" s="140"/>
      <c r="NWY86" s="140"/>
      <c r="NWZ86" s="140"/>
      <c r="NXA86" s="140"/>
      <c r="NXB86" s="140"/>
      <c r="NXC86" s="140"/>
      <c r="NXD86" s="140"/>
      <c r="NXE86" s="140"/>
      <c r="NXF86" s="140"/>
      <c r="NXG86" s="140"/>
      <c r="NXH86" s="140"/>
      <c r="NXI86" s="140"/>
      <c r="NXJ86" s="140"/>
      <c r="NXK86" s="140"/>
      <c r="NXL86" s="140"/>
      <c r="NXM86" s="140"/>
      <c r="NXN86" s="140"/>
      <c r="NXO86" s="140"/>
      <c r="NXP86" s="140"/>
      <c r="NXQ86" s="140"/>
      <c r="NXR86" s="140"/>
      <c r="NXS86" s="140"/>
      <c r="NXT86" s="140"/>
      <c r="NXU86" s="140"/>
      <c r="NXV86" s="140"/>
      <c r="NXW86" s="140"/>
      <c r="NXX86" s="140"/>
      <c r="NXY86" s="140"/>
      <c r="NXZ86" s="140"/>
      <c r="NYA86" s="140"/>
      <c r="NYB86" s="140"/>
      <c r="NYC86" s="140"/>
      <c r="NYD86" s="140"/>
      <c r="NYE86" s="140"/>
      <c r="NYF86" s="140"/>
      <c r="NYG86" s="140"/>
      <c r="NYH86" s="140"/>
      <c r="NYI86" s="140"/>
      <c r="NYJ86" s="140"/>
      <c r="NYK86" s="140"/>
      <c r="NYL86" s="140"/>
      <c r="NYM86" s="140"/>
      <c r="NYN86" s="140"/>
      <c r="NYO86" s="140"/>
      <c r="NYP86" s="140"/>
      <c r="NYQ86" s="140"/>
      <c r="NYR86" s="140"/>
      <c r="NYS86" s="140"/>
      <c r="NYT86" s="140"/>
      <c r="NYU86" s="140"/>
      <c r="NYV86" s="140"/>
      <c r="NYW86" s="140"/>
      <c r="NYX86" s="140"/>
      <c r="NYY86" s="140"/>
      <c r="NYZ86" s="140"/>
      <c r="NZA86" s="140"/>
      <c r="NZB86" s="140"/>
      <c r="NZC86" s="140"/>
      <c r="NZD86" s="140"/>
      <c r="NZE86" s="140"/>
      <c r="NZF86" s="140"/>
      <c r="NZG86" s="140"/>
      <c r="NZH86" s="140"/>
      <c r="NZI86" s="140"/>
      <c r="NZJ86" s="140"/>
      <c r="NZK86" s="140"/>
      <c r="NZL86" s="140"/>
      <c r="NZM86" s="140"/>
      <c r="NZN86" s="140"/>
      <c r="NZO86" s="140"/>
      <c r="NZP86" s="140"/>
      <c r="NZQ86" s="140"/>
      <c r="NZR86" s="140"/>
      <c r="NZS86" s="140"/>
      <c r="NZT86" s="140"/>
      <c r="NZU86" s="140"/>
      <c r="NZV86" s="140"/>
      <c r="NZW86" s="140"/>
      <c r="NZX86" s="140"/>
      <c r="NZY86" s="140"/>
      <c r="NZZ86" s="140"/>
      <c r="OAA86" s="140"/>
      <c r="OAB86" s="140"/>
      <c r="OAC86" s="140"/>
      <c r="OAD86" s="140"/>
      <c r="OAE86" s="140"/>
      <c r="OAF86" s="140"/>
      <c r="OAG86" s="140"/>
      <c r="OAH86" s="140"/>
      <c r="OAI86" s="140"/>
      <c r="OAJ86" s="140"/>
      <c r="OAK86" s="140"/>
      <c r="OAL86" s="140"/>
      <c r="OAM86" s="140"/>
      <c r="OAN86" s="140"/>
      <c r="OAO86" s="140"/>
      <c r="OAP86" s="140"/>
      <c r="OAQ86" s="140"/>
      <c r="OAR86" s="140"/>
      <c r="OAS86" s="140"/>
      <c r="OAT86" s="140"/>
      <c r="OAU86" s="140"/>
      <c r="OAV86" s="140"/>
      <c r="OAW86" s="140"/>
      <c r="OAX86" s="140"/>
      <c r="OAY86" s="140"/>
      <c r="OAZ86" s="140"/>
      <c r="OBA86" s="140"/>
      <c r="OBB86" s="140"/>
      <c r="OBC86" s="140"/>
      <c r="OBD86" s="140"/>
      <c r="OBE86" s="140"/>
      <c r="OBF86" s="140"/>
      <c r="OBG86" s="140"/>
      <c r="OBH86" s="140"/>
      <c r="OBI86" s="140"/>
      <c r="OBJ86" s="140"/>
      <c r="OBK86" s="140"/>
      <c r="OBL86" s="140"/>
      <c r="OBM86" s="140"/>
      <c r="OBN86" s="140"/>
      <c r="OBO86" s="140"/>
      <c r="OBP86" s="140"/>
      <c r="OBQ86" s="140"/>
      <c r="OBR86" s="140"/>
      <c r="OBS86" s="140"/>
      <c r="OBT86" s="140"/>
      <c r="OBU86" s="140"/>
      <c r="OBV86" s="140"/>
      <c r="OBW86" s="140"/>
      <c r="OBX86" s="140"/>
      <c r="OBY86" s="140"/>
      <c r="OBZ86" s="140"/>
      <c r="OCA86" s="140"/>
      <c r="OCB86" s="140"/>
      <c r="OCC86" s="140"/>
      <c r="OCD86" s="140"/>
      <c r="OCE86" s="140"/>
      <c r="OCF86" s="140"/>
      <c r="OCG86" s="140"/>
      <c r="OCH86" s="140"/>
      <c r="OCI86" s="140"/>
      <c r="OCJ86" s="140"/>
      <c r="OCK86" s="140"/>
      <c r="OCL86" s="140"/>
      <c r="OCM86" s="140"/>
      <c r="OCN86" s="140"/>
      <c r="OCO86" s="140"/>
      <c r="OCP86" s="140"/>
      <c r="OCQ86" s="140"/>
      <c r="OCR86" s="140"/>
      <c r="OCS86" s="140"/>
      <c r="OCT86" s="140"/>
      <c r="OCU86" s="140"/>
      <c r="OCV86" s="140"/>
      <c r="OCW86" s="140"/>
      <c r="OCX86" s="140"/>
      <c r="OCY86" s="140"/>
      <c r="OCZ86" s="140"/>
      <c r="ODA86" s="140"/>
      <c r="ODB86" s="140"/>
      <c r="ODC86" s="140"/>
      <c r="ODD86" s="140"/>
      <c r="ODE86" s="140"/>
      <c r="ODF86" s="140"/>
      <c r="ODG86" s="140"/>
      <c r="ODH86" s="140"/>
      <c r="ODI86" s="140"/>
      <c r="ODJ86" s="140"/>
      <c r="ODK86" s="140"/>
      <c r="ODL86" s="140"/>
      <c r="ODM86" s="140"/>
      <c r="ODN86" s="140"/>
      <c r="ODO86" s="140"/>
      <c r="ODP86" s="140"/>
      <c r="ODQ86" s="140"/>
      <c r="ODR86" s="140"/>
      <c r="ODS86" s="140"/>
      <c r="ODT86" s="140"/>
      <c r="ODU86" s="140"/>
      <c r="ODV86" s="140"/>
      <c r="ODW86" s="140"/>
      <c r="ODX86" s="140"/>
      <c r="ODY86" s="140"/>
      <c r="ODZ86" s="140"/>
      <c r="OEA86" s="140"/>
      <c r="OEB86" s="140"/>
      <c r="OEC86" s="140"/>
      <c r="OED86" s="140"/>
      <c r="OEE86" s="140"/>
      <c r="OEF86" s="140"/>
      <c r="OEG86" s="140"/>
      <c r="OEH86" s="140"/>
      <c r="OEI86" s="140"/>
      <c r="OEJ86" s="140"/>
      <c r="OEK86" s="140"/>
      <c r="OEL86" s="140"/>
      <c r="OEM86" s="140"/>
      <c r="OEN86" s="140"/>
      <c r="OEO86" s="140"/>
      <c r="OEP86" s="140"/>
      <c r="OEQ86" s="140"/>
      <c r="OER86" s="140"/>
      <c r="OES86" s="140"/>
      <c r="OET86" s="140"/>
      <c r="OEU86" s="140"/>
      <c r="OEV86" s="140"/>
      <c r="OEW86" s="140"/>
      <c r="OEX86" s="140"/>
      <c r="OEY86" s="140"/>
      <c r="OEZ86" s="140"/>
      <c r="OFA86" s="140"/>
      <c r="OFB86" s="140"/>
      <c r="OFC86" s="140"/>
      <c r="OFD86" s="140"/>
      <c r="OFE86" s="140"/>
      <c r="OFF86" s="140"/>
      <c r="OFG86" s="140"/>
      <c r="OFH86" s="140"/>
      <c r="OFI86" s="140"/>
      <c r="OFJ86" s="140"/>
      <c r="OFK86" s="140"/>
      <c r="OFL86" s="140"/>
      <c r="OFM86" s="140"/>
      <c r="OFN86" s="140"/>
      <c r="OFO86" s="140"/>
      <c r="OFP86" s="140"/>
      <c r="OFQ86" s="140"/>
      <c r="OFR86" s="140"/>
      <c r="OFS86" s="140"/>
      <c r="OFT86" s="140"/>
      <c r="OFU86" s="140"/>
      <c r="OFV86" s="140"/>
      <c r="OFW86" s="140"/>
      <c r="OFX86" s="140"/>
      <c r="OFY86" s="140"/>
      <c r="OFZ86" s="140"/>
      <c r="OGA86" s="140"/>
      <c r="OGB86" s="140"/>
      <c r="OGC86" s="140"/>
      <c r="OGD86" s="140"/>
      <c r="OGE86" s="140"/>
      <c r="OGF86" s="140"/>
      <c r="OGG86" s="140"/>
      <c r="OGH86" s="140"/>
      <c r="OGI86" s="140"/>
      <c r="OGJ86" s="140"/>
      <c r="OGK86" s="140"/>
      <c r="OGL86" s="140"/>
      <c r="OGM86" s="140"/>
      <c r="OGN86" s="140"/>
      <c r="OGO86" s="140"/>
      <c r="OGP86" s="140"/>
      <c r="OGQ86" s="140"/>
      <c r="OGR86" s="140"/>
      <c r="OGS86" s="140"/>
      <c r="OGT86" s="140"/>
      <c r="OGU86" s="140"/>
      <c r="OGV86" s="140"/>
      <c r="OGW86" s="140"/>
      <c r="OGX86" s="140"/>
      <c r="OGY86" s="140"/>
      <c r="OGZ86" s="140"/>
      <c r="OHA86" s="140"/>
      <c r="OHB86" s="140"/>
      <c r="OHC86" s="140"/>
      <c r="OHD86" s="140"/>
      <c r="OHE86" s="140"/>
      <c r="OHF86" s="140"/>
      <c r="OHG86" s="140"/>
      <c r="OHH86" s="140"/>
      <c r="OHI86" s="140"/>
      <c r="OHJ86" s="140"/>
      <c r="OHK86" s="140"/>
      <c r="OHL86" s="140"/>
      <c r="OHM86" s="140"/>
      <c r="OHN86" s="140"/>
      <c r="OHO86" s="140"/>
      <c r="OHP86" s="140"/>
      <c r="OHQ86" s="140"/>
      <c r="OHR86" s="140"/>
      <c r="OHS86" s="140"/>
      <c r="OHT86" s="140"/>
      <c r="OHU86" s="140"/>
      <c r="OHV86" s="140"/>
      <c r="OHW86" s="140"/>
      <c r="OHX86" s="140"/>
      <c r="OHY86" s="140"/>
      <c r="OHZ86" s="140"/>
      <c r="OIA86" s="140"/>
      <c r="OIB86" s="140"/>
      <c r="OIC86" s="140"/>
      <c r="OID86" s="140"/>
      <c r="OIE86" s="140"/>
      <c r="OIF86" s="140"/>
      <c r="OIG86" s="140"/>
      <c r="OIH86" s="140"/>
      <c r="OII86" s="140"/>
      <c r="OIJ86" s="140"/>
      <c r="OIK86" s="140"/>
      <c r="OIL86" s="140"/>
      <c r="OIM86" s="140"/>
      <c r="OIN86" s="140"/>
      <c r="OIO86" s="140"/>
      <c r="OIP86" s="140"/>
      <c r="OIQ86" s="140"/>
      <c r="OIR86" s="140"/>
      <c r="OIS86" s="140"/>
      <c r="OIT86" s="140"/>
      <c r="OIU86" s="140"/>
      <c r="OIV86" s="140"/>
      <c r="OIW86" s="140"/>
      <c r="OIX86" s="140"/>
      <c r="OIY86" s="140"/>
      <c r="OIZ86" s="140"/>
      <c r="OJA86" s="140"/>
      <c r="OJB86" s="140"/>
      <c r="OJC86" s="140"/>
      <c r="OJD86" s="140"/>
      <c r="OJE86" s="140"/>
      <c r="OJF86" s="140"/>
      <c r="OJG86" s="140"/>
      <c r="OJH86" s="140"/>
      <c r="OJI86" s="140"/>
      <c r="OJJ86" s="140"/>
      <c r="OJK86" s="140"/>
      <c r="OJL86" s="140"/>
      <c r="OJM86" s="140"/>
      <c r="OJN86" s="140"/>
      <c r="OJO86" s="140"/>
      <c r="OJP86" s="140"/>
      <c r="OJQ86" s="140"/>
      <c r="OJR86" s="140"/>
      <c r="OJS86" s="140"/>
      <c r="OJT86" s="140"/>
      <c r="OJU86" s="140"/>
      <c r="OJV86" s="140"/>
      <c r="OJW86" s="140"/>
      <c r="OJX86" s="140"/>
      <c r="OJY86" s="140"/>
      <c r="OJZ86" s="140"/>
      <c r="OKA86" s="140"/>
      <c r="OKB86" s="140"/>
      <c r="OKC86" s="140"/>
      <c r="OKD86" s="140"/>
      <c r="OKE86" s="140"/>
      <c r="OKF86" s="140"/>
      <c r="OKG86" s="140"/>
      <c r="OKH86" s="140"/>
      <c r="OKI86" s="140"/>
      <c r="OKJ86" s="140"/>
      <c r="OKK86" s="140"/>
      <c r="OKL86" s="140"/>
      <c r="OKM86" s="140"/>
      <c r="OKN86" s="140"/>
      <c r="OKO86" s="140"/>
      <c r="OKP86" s="140"/>
      <c r="OKQ86" s="140"/>
      <c r="OKR86" s="140"/>
      <c r="OKS86" s="140"/>
      <c r="OKT86" s="140"/>
      <c r="OKU86" s="140"/>
      <c r="OKV86" s="140"/>
      <c r="OKW86" s="140"/>
      <c r="OKX86" s="140"/>
      <c r="OKY86" s="140"/>
      <c r="OKZ86" s="140"/>
      <c r="OLA86" s="140"/>
      <c r="OLB86" s="140"/>
      <c r="OLC86" s="140"/>
      <c r="OLD86" s="140"/>
      <c r="OLE86" s="140"/>
      <c r="OLF86" s="140"/>
      <c r="OLG86" s="140"/>
      <c r="OLH86" s="140"/>
      <c r="OLI86" s="140"/>
      <c r="OLJ86" s="140"/>
      <c r="OLK86" s="140"/>
      <c r="OLL86" s="140"/>
      <c r="OLM86" s="140"/>
      <c r="OLN86" s="140"/>
      <c r="OLO86" s="140"/>
      <c r="OLP86" s="140"/>
      <c r="OLQ86" s="140"/>
      <c r="OLR86" s="140"/>
      <c r="OLS86" s="140"/>
      <c r="OLT86" s="140"/>
      <c r="OLU86" s="140"/>
      <c r="OLV86" s="140"/>
      <c r="OLW86" s="140"/>
      <c r="OLX86" s="140"/>
      <c r="OLY86" s="140"/>
      <c r="OLZ86" s="140"/>
      <c r="OMA86" s="140"/>
      <c r="OMB86" s="140"/>
      <c r="OMC86" s="140"/>
      <c r="OMD86" s="140"/>
      <c r="OME86" s="140"/>
      <c r="OMF86" s="140"/>
      <c r="OMG86" s="140"/>
      <c r="OMH86" s="140"/>
      <c r="OMI86" s="140"/>
      <c r="OMJ86" s="140"/>
      <c r="OMK86" s="140"/>
      <c r="OML86" s="140"/>
      <c r="OMM86" s="140"/>
      <c r="OMN86" s="140"/>
      <c r="OMO86" s="140"/>
      <c r="OMP86" s="140"/>
      <c r="OMQ86" s="140"/>
      <c r="OMR86" s="140"/>
      <c r="OMS86" s="140"/>
      <c r="OMT86" s="140"/>
      <c r="OMU86" s="140"/>
      <c r="OMV86" s="140"/>
      <c r="OMW86" s="140"/>
      <c r="OMX86" s="140"/>
      <c r="OMY86" s="140"/>
      <c r="OMZ86" s="140"/>
      <c r="ONA86" s="140"/>
      <c r="ONB86" s="140"/>
      <c r="ONC86" s="140"/>
      <c r="OND86" s="140"/>
      <c r="ONE86" s="140"/>
      <c r="ONF86" s="140"/>
      <c r="ONG86" s="140"/>
      <c r="ONH86" s="140"/>
      <c r="ONI86" s="140"/>
      <c r="ONJ86" s="140"/>
      <c r="ONK86" s="140"/>
      <c r="ONL86" s="140"/>
      <c r="ONM86" s="140"/>
      <c r="ONN86" s="140"/>
      <c r="ONO86" s="140"/>
      <c r="ONP86" s="140"/>
      <c r="ONQ86" s="140"/>
      <c r="ONR86" s="140"/>
      <c r="ONS86" s="140"/>
      <c r="ONT86" s="140"/>
      <c r="ONU86" s="140"/>
      <c r="ONV86" s="140"/>
      <c r="ONW86" s="140"/>
      <c r="ONX86" s="140"/>
      <c r="ONY86" s="140"/>
      <c r="ONZ86" s="140"/>
      <c r="OOA86" s="140"/>
      <c r="OOB86" s="140"/>
      <c r="OOC86" s="140"/>
      <c r="OOD86" s="140"/>
      <c r="OOE86" s="140"/>
      <c r="OOF86" s="140"/>
      <c r="OOG86" s="140"/>
      <c r="OOH86" s="140"/>
      <c r="OOI86" s="140"/>
      <c r="OOJ86" s="140"/>
      <c r="OOK86" s="140"/>
      <c r="OOL86" s="140"/>
      <c r="OOM86" s="140"/>
      <c r="OON86" s="140"/>
      <c r="OOO86" s="140"/>
      <c r="OOP86" s="140"/>
      <c r="OOQ86" s="140"/>
      <c r="OOR86" s="140"/>
      <c r="OOS86" s="140"/>
      <c r="OOT86" s="140"/>
      <c r="OOU86" s="140"/>
      <c r="OOV86" s="140"/>
      <c r="OOW86" s="140"/>
      <c r="OOX86" s="140"/>
      <c r="OOY86" s="140"/>
      <c r="OOZ86" s="140"/>
      <c r="OPA86" s="140"/>
      <c r="OPB86" s="140"/>
      <c r="OPC86" s="140"/>
      <c r="OPD86" s="140"/>
      <c r="OPE86" s="140"/>
      <c r="OPF86" s="140"/>
      <c r="OPG86" s="140"/>
      <c r="OPH86" s="140"/>
      <c r="OPI86" s="140"/>
      <c r="OPJ86" s="140"/>
      <c r="OPK86" s="140"/>
      <c r="OPL86" s="140"/>
      <c r="OPM86" s="140"/>
      <c r="OPN86" s="140"/>
      <c r="OPO86" s="140"/>
      <c r="OPP86" s="140"/>
      <c r="OPQ86" s="140"/>
      <c r="OPR86" s="140"/>
      <c r="OPS86" s="140"/>
      <c r="OPT86" s="140"/>
      <c r="OPU86" s="140"/>
      <c r="OPV86" s="140"/>
      <c r="OPW86" s="140"/>
      <c r="OPX86" s="140"/>
      <c r="OPY86" s="140"/>
      <c r="OPZ86" s="140"/>
      <c r="OQA86" s="140"/>
      <c r="OQB86" s="140"/>
      <c r="OQC86" s="140"/>
      <c r="OQD86" s="140"/>
      <c r="OQE86" s="140"/>
      <c r="OQF86" s="140"/>
      <c r="OQG86" s="140"/>
      <c r="OQH86" s="140"/>
      <c r="OQI86" s="140"/>
      <c r="OQJ86" s="140"/>
      <c r="OQK86" s="140"/>
      <c r="OQL86" s="140"/>
      <c r="OQM86" s="140"/>
      <c r="OQN86" s="140"/>
      <c r="OQO86" s="140"/>
      <c r="OQP86" s="140"/>
      <c r="OQQ86" s="140"/>
      <c r="OQR86" s="140"/>
      <c r="OQS86" s="140"/>
      <c r="OQT86" s="140"/>
      <c r="OQU86" s="140"/>
      <c r="OQV86" s="140"/>
      <c r="OQW86" s="140"/>
      <c r="OQX86" s="140"/>
      <c r="OQY86" s="140"/>
      <c r="OQZ86" s="140"/>
      <c r="ORA86" s="140"/>
      <c r="ORB86" s="140"/>
      <c r="ORC86" s="140"/>
      <c r="ORD86" s="140"/>
      <c r="ORE86" s="140"/>
      <c r="ORF86" s="140"/>
      <c r="ORG86" s="140"/>
      <c r="ORH86" s="140"/>
      <c r="ORI86" s="140"/>
      <c r="ORJ86" s="140"/>
      <c r="ORK86" s="140"/>
      <c r="ORL86" s="140"/>
      <c r="ORM86" s="140"/>
      <c r="ORN86" s="140"/>
      <c r="ORO86" s="140"/>
      <c r="ORP86" s="140"/>
      <c r="ORQ86" s="140"/>
      <c r="ORR86" s="140"/>
      <c r="ORS86" s="140"/>
      <c r="ORT86" s="140"/>
      <c r="ORU86" s="140"/>
      <c r="ORV86" s="140"/>
      <c r="ORW86" s="140"/>
      <c r="ORX86" s="140"/>
      <c r="ORY86" s="140"/>
      <c r="ORZ86" s="140"/>
      <c r="OSA86" s="140"/>
      <c r="OSB86" s="140"/>
      <c r="OSC86" s="140"/>
      <c r="OSD86" s="140"/>
      <c r="OSE86" s="140"/>
      <c r="OSF86" s="140"/>
      <c r="OSG86" s="140"/>
      <c r="OSH86" s="140"/>
      <c r="OSI86" s="140"/>
      <c r="OSJ86" s="140"/>
      <c r="OSK86" s="140"/>
      <c r="OSL86" s="140"/>
      <c r="OSM86" s="140"/>
      <c r="OSN86" s="140"/>
      <c r="OSO86" s="140"/>
      <c r="OSP86" s="140"/>
      <c r="OSQ86" s="140"/>
      <c r="OSR86" s="140"/>
      <c r="OSS86" s="140"/>
      <c r="OST86" s="140"/>
      <c r="OSU86" s="140"/>
      <c r="OSV86" s="140"/>
      <c r="OSW86" s="140"/>
      <c r="OSX86" s="140"/>
      <c r="OSY86" s="140"/>
      <c r="OSZ86" s="140"/>
      <c r="OTA86" s="140"/>
      <c r="OTB86" s="140"/>
      <c r="OTC86" s="140"/>
      <c r="OTD86" s="140"/>
      <c r="OTE86" s="140"/>
      <c r="OTF86" s="140"/>
      <c r="OTG86" s="140"/>
      <c r="OTH86" s="140"/>
      <c r="OTI86" s="140"/>
      <c r="OTJ86" s="140"/>
      <c r="OTK86" s="140"/>
      <c r="OTL86" s="140"/>
      <c r="OTM86" s="140"/>
      <c r="OTN86" s="140"/>
      <c r="OTO86" s="140"/>
      <c r="OTP86" s="140"/>
      <c r="OTQ86" s="140"/>
      <c r="OTR86" s="140"/>
      <c r="OTS86" s="140"/>
      <c r="OTT86" s="140"/>
      <c r="OTU86" s="140"/>
      <c r="OTV86" s="140"/>
      <c r="OTW86" s="140"/>
      <c r="OTX86" s="140"/>
      <c r="OTY86" s="140"/>
      <c r="OTZ86" s="140"/>
      <c r="OUA86" s="140"/>
      <c r="OUB86" s="140"/>
      <c r="OUC86" s="140"/>
      <c r="OUD86" s="140"/>
      <c r="OUE86" s="140"/>
      <c r="OUF86" s="140"/>
      <c r="OUG86" s="140"/>
      <c r="OUH86" s="140"/>
      <c r="OUI86" s="140"/>
      <c r="OUJ86" s="140"/>
      <c r="OUK86" s="140"/>
      <c r="OUL86" s="140"/>
      <c r="OUM86" s="140"/>
      <c r="OUN86" s="140"/>
      <c r="OUO86" s="140"/>
      <c r="OUP86" s="140"/>
      <c r="OUQ86" s="140"/>
      <c r="OUR86" s="140"/>
      <c r="OUS86" s="140"/>
      <c r="OUT86" s="140"/>
      <c r="OUU86" s="140"/>
      <c r="OUV86" s="140"/>
      <c r="OUW86" s="140"/>
      <c r="OUX86" s="140"/>
      <c r="OUY86" s="140"/>
      <c r="OUZ86" s="140"/>
      <c r="OVA86" s="140"/>
      <c r="OVB86" s="140"/>
      <c r="OVC86" s="140"/>
      <c r="OVD86" s="140"/>
      <c r="OVE86" s="140"/>
      <c r="OVF86" s="140"/>
      <c r="OVG86" s="140"/>
      <c r="OVH86" s="140"/>
      <c r="OVI86" s="140"/>
      <c r="OVJ86" s="140"/>
      <c r="OVK86" s="140"/>
      <c r="OVL86" s="140"/>
      <c r="OVM86" s="140"/>
      <c r="OVN86" s="140"/>
      <c r="OVO86" s="140"/>
      <c r="OVP86" s="140"/>
      <c r="OVQ86" s="140"/>
      <c r="OVR86" s="140"/>
      <c r="OVS86" s="140"/>
      <c r="OVT86" s="140"/>
      <c r="OVU86" s="140"/>
      <c r="OVV86" s="140"/>
      <c r="OVW86" s="140"/>
      <c r="OVX86" s="140"/>
      <c r="OVY86" s="140"/>
      <c r="OVZ86" s="140"/>
      <c r="OWA86" s="140"/>
      <c r="OWB86" s="140"/>
      <c r="OWC86" s="140"/>
      <c r="OWD86" s="140"/>
      <c r="OWE86" s="140"/>
      <c r="OWF86" s="140"/>
      <c r="OWG86" s="140"/>
      <c r="OWH86" s="140"/>
      <c r="OWI86" s="140"/>
      <c r="OWJ86" s="140"/>
      <c r="OWK86" s="140"/>
      <c r="OWL86" s="140"/>
      <c r="OWM86" s="140"/>
      <c r="OWN86" s="140"/>
      <c r="OWO86" s="140"/>
      <c r="OWP86" s="140"/>
      <c r="OWQ86" s="140"/>
      <c r="OWR86" s="140"/>
      <c r="OWS86" s="140"/>
      <c r="OWT86" s="140"/>
      <c r="OWU86" s="140"/>
      <c r="OWV86" s="140"/>
      <c r="OWW86" s="140"/>
      <c r="OWX86" s="140"/>
      <c r="OWY86" s="140"/>
      <c r="OWZ86" s="140"/>
      <c r="OXA86" s="140"/>
      <c r="OXB86" s="140"/>
      <c r="OXC86" s="140"/>
      <c r="OXD86" s="140"/>
      <c r="OXE86" s="140"/>
      <c r="OXF86" s="140"/>
      <c r="OXG86" s="140"/>
      <c r="OXH86" s="140"/>
      <c r="OXI86" s="140"/>
      <c r="OXJ86" s="140"/>
      <c r="OXK86" s="140"/>
      <c r="OXL86" s="140"/>
      <c r="OXM86" s="140"/>
      <c r="OXN86" s="140"/>
      <c r="OXO86" s="140"/>
      <c r="OXP86" s="140"/>
      <c r="OXQ86" s="140"/>
      <c r="OXR86" s="140"/>
      <c r="OXS86" s="140"/>
      <c r="OXT86" s="140"/>
      <c r="OXU86" s="140"/>
      <c r="OXV86" s="140"/>
      <c r="OXW86" s="140"/>
      <c r="OXX86" s="140"/>
      <c r="OXY86" s="140"/>
      <c r="OXZ86" s="140"/>
      <c r="OYA86" s="140"/>
      <c r="OYB86" s="140"/>
      <c r="OYC86" s="140"/>
      <c r="OYD86" s="140"/>
      <c r="OYE86" s="140"/>
      <c r="OYF86" s="140"/>
      <c r="OYG86" s="140"/>
      <c r="OYH86" s="140"/>
      <c r="OYI86" s="140"/>
      <c r="OYJ86" s="140"/>
      <c r="OYK86" s="140"/>
      <c r="OYL86" s="140"/>
      <c r="OYM86" s="140"/>
      <c r="OYN86" s="140"/>
      <c r="OYO86" s="140"/>
      <c r="OYP86" s="140"/>
      <c r="OYQ86" s="140"/>
      <c r="OYR86" s="140"/>
      <c r="OYS86" s="140"/>
      <c r="OYT86" s="140"/>
      <c r="OYU86" s="140"/>
      <c r="OYV86" s="140"/>
      <c r="OYW86" s="140"/>
      <c r="OYX86" s="140"/>
      <c r="OYY86" s="140"/>
      <c r="OYZ86" s="140"/>
      <c r="OZA86" s="140"/>
      <c r="OZB86" s="140"/>
      <c r="OZC86" s="140"/>
      <c r="OZD86" s="140"/>
      <c r="OZE86" s="140"/>
      <c r="OZF86" s="140"/>
      <c r="OZG86" s="140"/>
      <c r="OZH86" s="140"/>
      <c r="OZI86" s="140"/>
      <c r="OZJ86" s="140"/>
      <c r="OZK86" s="140"/>
      <c r="OZL86" s="140"/>
      <c r="OZM86" s="140"/>
      <c r="OZN86" s="140"/>
      <c r="OZO86" s="140"/>
      <c r="OZP86" s="140"/>
      <c r="OZQ86" s="140"/>
      <c r="OZR86" s="140"/>
      <c r="OZS86" s="140"/>
      <c r="OZT86" s="140"/>
      <c r="OZU86" s="140"/>
      <c r="OZV86" s="140"/>
      <c r="OZW86" s="140"/>
      <c r="OZX86" s="140"/>
      <c r="OZY86" s="140"/>
      <c r="OZZ86" s="140"/>
      <c r="PAA86" s="140"/>
      <c r="PAB86" s="140"/>
      <c r="PAC86" s="140"/>
      <c r="PAD86" s="140"/>
      <c r="PAE86" s="140"/>
      <c r="PAF86" s="140"/>
      <c r="PAG86" s="140"/>
      <c r="PAH86" s="140"/>
      <c r="PAI86" s="140"/>
      <c r="PAJ86" s="140"/>
      <c r="PAK86" s="140"/>
      <c r="PAL86" s="140"/>
      <c r="PAM86" s="140"/>
      <c r="PAN86" s="140"/>
      <c r="PAO86" s="140"/>
      <c r="PAP86" s="140"/>
      <c r="PAQ86" s="140"/>
      <c r="PAR86" s="140"/>
      <c r="PAS86" s="140"/>
      <c r="PAT86" s="140"/>
      <c r="PAU86" s="140"/>
      <c r="PAV86" s="140"/>
      <c r="PAW86" s="140"/>
      <c r="PAX86" s="140"/>
      <c r="PAY86" s="140"/>
      <c r="PAZ86" s="140"/>
      <c r="PBA86" s="140"/>
      <c r="PBB86" s="140"/>
      <c r="PBC86" s="140"/>
      <c r="PBD86" s="140"/>
      <c r="PBE86" s="140"/>
      <c r="PBF86" s="140"/>
      <c r="PBG86" s="140"/>
      <c r="PBH86" s="140"/>
      <c r="PBI86" s="140"/>
      <c r="PBJ86" s="140"/>
      <c r="PBK86" s="140"/>
      <c r="PBL86" s="140"/>
      <c r="PBM86" s="140"/>
      <c r="PBN86" s="140"/>
      <c r="PBO86" s="140"/>
      <c r="PBP86" s="140"/>
      <c r="PBQ86" s="140"/>
      <c r="PBR86" s="140"/>
      <c r="PBS86" s="140"/>
      <c r="PBT86" s="140"/>
      <c r="PBU86" s="140"/>
      <c r="PBV86" s="140"/>
      <c r="PBW86" s="140"/>
      <c r="PBX86" s="140"/>
      <c r="PBY86" s="140"/>
      <c r="PBZ86" s="140"/>
      <c r="PCA86" s="140"/>
      <c r="PCB86" s="140"/>
      <c r="PCC86" s="140"/>
      <c r="PCD86" s="140"/>
      <c r="PCE86" s="140"/>
      <c r="PCF86" s="140"/>
      <c r="PCG86" s="140"/>
      <c r="PCH86" s="140"/>
      <c r="PCI86" s="140"/>
      <c r="PCJ86" s="140"/>
      <c r="PCK86" s="140"/>
      <c r="PCL86" s="140"/>
      <c r="PCM86" s="140"/>
      <c r="PCN86" s="140"/>
      <c r="PCO86" s="140"/>
      <c r="PCP86" s="140"/>
      <c r="PCQ86" s="140"/>
      <c r="PCR86" s="140"/>
      <c r="PCS86" s="140"/>
      <c r="PCT86" s="140"/>
      <c r="PCU86" s="140"/>
      <c r="PCV86" s="140"/>
      <c r="PCW86" s="140"/>
      <c r="PCX86" s="140"/>
      <c r="PCY86" s="140"/>
      <c r="PCZ86" s="140"/>
      <c r="PDA86" s="140"/>
      <c r="PDB86" s="140"/>
      <c r="PDC86" s="140"/>
      <c r="PDD86" s="140"/>
      <c r="PDE86" s="140"/>
      <c r="PDF86" s="140"/>
      <c r="PDG86" s="140"/>
      <c r="PDH86" s="140"/>
      <c r="PDI86" s="140"/>
      <c r="PDJ86" s="140"/>
      <c r="PDK86" s="140"/>
      <c r="PDL86" s="140"/>
      <c r="PDM86" s="140"/>
      <c r="PDN86" s="140"/>
      <c r="PDO86" s="140"/>
      <c r="PDP86" s="140"/>
      <c r="PDQ86" s="140"/>
      <c r="PDR86" s="140"/>
      <c r="PDS86" s="140"/>
      <c r="PDT86" s="140"/>
      <c r="PDU86" s="140"/>
      <c r="PDV86" s="140"/>
      <c r="PDW86" s="140"/>
      <c r="PDX86" s="140"/>
      <c r="PDY86" s="140"/>
      <c r="PDZ86" s="140"/>
      <c r="PEA86" s="140"/>
      <c r="PEB86" s="140"/>
      <c r="PEC86" s="140"/>
      <c r="PED86" s="140"/>
      <c r="PEE86" s="140"/>
      <c r="PEF86" s="140"/>
      <c r="PEG86" s="140"/>
      <c r="PEH86" s="140"/>
      <c r="PEI86" s="140"/>
      <c r="PEJ86" s="140"/>
      <c r="PEK86" s="140"/>
      <c r="PEL86" s="140"/>
      <c r="PEM86" s="140"/>
      <c r="PEN86" s="140"/>
      <c r="PEO86" s="140"/>
      <c r="PEP86" s="140"/>
      <c r="PEQ86" s="140"/>
      <c r="PER86" s="140"/>
      <c r="PES86" s="140"/>
      <c r="PET86" s="140"/>
      <c r="PEU86" s="140"/>
      <c r="PEV86" s="140"/>
      <c r="PEW86" s="140"/>
      <c r="PEX86" s="140"/>
      <c r="PEY86" s="140"/>
      <c r="PEZ86" s="140"/>
      <c r="PFA86" s="140"/>
      <c r="PFB86" s="140"/>
      <c r="PFC86" s="140"/>
      <c r="PFD86" s="140"/>
      <c r="PFE86" s="140"/>
      <c r="PFF86" s="140"/>
      <c r="PFG86" s="140"/>
      <c r="PFH86" s="140"/>
      <c r="PFI86" s="140"/>
      <c r="PFJ86" s="140"/>
      <c r="PFK86" s="140"/>
      <c r="PFL86" s="140"/>
      <c r="PFM86" s="140"/>
      <c r="PFN86" s="140"/>
      <c r="PFO86" s="140"/>
      <c r="PFP86" s="140"/>
      <c r="PFQ86" s="140"/>
      <c r="PFR86" s="140"/>
      <c r="PFS86" s="140"/>
      <c r="PFT86" s="140"/>
      <c r="PFU86" s="140"/>
      <c r="PFV86" s="140"/>
      <c r="PFW86" s="140"/>
      <c r="PFX86" s="140"/>
      <c r="PFY86" s="140"/>
      <c r="PFZ86" s="140"/>
      <c r="PGA86" s="140"/>
      <c r="PGB86" s="140"/>
      <c r="PGC86" s="140"/>
      <c r="PGD86" s="140"/>
      <c r="PGE86" s="140"/>
      <c r="PGF86" s="140"/>
      <c r="PGG86" s="140"/>
      <c r="PGH86" s="140"/>
      <c r="PGI86" s="140"/>
      <c r="PGJ86" s="140"/>
      <c r="PGK86" s="140"/>
      <c r="PGL86" s="140"/>
      <c r="PGM86" s="140"/>
      <c r="PGN86" s="140"/>
      <c r="PGO86" s="140"/>
      <c r="PGP86" s="140"/>
      <c r="PGQ86" s="140"/>
      <c r="PGR86" s="140"/>
      <c r="PGS86" s="140"/>
      <c r="PGT86" s="140"/>
      <c r="PGU86" s="140"/>
      <c r="PGV86" s="140"/>
      <c r="PGW86" s="140"/>
      <c r="PGX86" s="140"/>
      <c r="PGY86" s="140"/>
      <c r="PGZ86" s="140"/>
      <c r="PHA86" s="140"/>
      <c r="PHB86" s="140"/>
      <c r="PHC86" s="140"/>
      <c r="PHD86" s="140"/>
      <c r="PHE86" s="140"/>
      <c r="PHF86" s="140"/>
      <c r="PHG86" s="140"/>
      <c r="PHH86" s="140"/>
      <c r="PHI86" s="140"/>
      <c r="PHJ86" s="140"/>
      <c r="PHK86" s="140"/>
      <c r="PHL86" s="140"/>
      <c r="PHM86" s="140"/>
      <c r="PHN86" s="140"/>
      <c r="PHO86" s="140"/>
      <c r="PHP86" s="140"/>
      <c r="PHQ86" s="140"/>
      <c r="PHR86" s="140"/>
      <c r="PHS86" s="140"/>
      <c r="PHT86" s="140"/>
      <c r="PHU86" s="140"/>
      <c r="PHV86" s="140"/>
      <c r="PHW86" s="140"/>
      <c r="PHX86" s="140"/>
      <c r="PHY86" s="140"/>
      <c r="PHZ86" s="140"/>
      <c r="PIA86" s="140"/>
      <c r="PIB86" s="140"/>
      <c r="PIC86" s="140"/>
      <c r="PID86" s="140"/>
      <c r="PIE86" s="140"/>
      <c r="PIF86" s="140"/>
      <c r="PIG86" s="140"/>
      <c r="PIH86" s="140"/>
      <c r="PII86" s="140"/>
      <c r="PIJ86" s="140"/>
      <c r="PIK86" s="140"/>
      <c r="PIL86" s="140"/>
      <c r="PIM86" s="140"/>
      <c r="PIN86" s="140"/>
      <c r="PIO86" s="140"/>
      <c r="PIP86" s="140"/>
      <c r="PIQ86" s="140"/>
      <c r="PIR86" s="140"/>
      <c r="PIS86" s="140"/>
      <c r="PIT86" s="140"/>
      <c r="PIU86" s="140"/>
      <c r="PIV86" s="140"/>
      <c r="PIW86" s="140"/>
      <c r="PIX86" s="140"/>
      <c r="PIY86" s="140"/>
      <c r="PIZ86" s="140"/>
      <c r="PJA86" s="140"/>
      <c r="PJB86" s="140"/>
      <c r="PJC86" s="140"/>
      <c r="PJD86" s="140"/>
      <c r="PJE86" s="140"/>
      <c r="PJF86" s="140"/>
      <c r="PJG86" s="140"/>
      <c r="PJH86" s="140"/>
      <c r="PJI86" s="140"/>
      <c r="PJJ86" s="140"/>
      <c r="PJK86" s="140"/>
      <c r="PJL86" s="140"/>
      <c r="PJM86" s="140"/>
      <c r="PJN86" s="140"/>
      <c r="PJO86" s="140"/>
      <c r="PJP86" s="140"/>
      <c r="PJQ86" s="140"/>
      <c r="PJR86" s="140"/>
      <c r="PJS86" s="140"/>
      <c r="PJT86" s="140"/>
      <c r="PJU86" s="140"/>
      <c r="PJV86" s="140"/>
      <c r="PJW86" s="140"/>
      <c r="PJX86" s="140"/>
      <c r="PJY86" s="140"/>
      <c r="PJZ86" s="140"/>
      <c r="PKA86" s="140"/>
      <c r="PKB86" s="140"/>
      <c r="PKC86" s="140"/>
      <c r="PKD86" s="140"/>
      <c r="PKE86" s="140"/>
      <c r="PKF86" s="140"/>
      <c r="PKG86" s="140"/>
      <c r="PKH86" s="140"/>
      <c r="PKI86" s="140"/>
      <c r="PKJ86" s="140"/>
      <c r="PKK86" s="140"/>
      <c r="PKL86" s="140"/>
      <c r="PKM86" s="140"/>
      <c r="PKN86" s="140"/>
      <c r="PKO86" s="140"/>
      <c r="PKP86" s="140"/>
      <c r="PKQ86" s="140"/>
      <c r="PKR86" s="140"/>
      <c r="PKS86" s="140"/>
      <c r="PKT86" s="140"/>
      <c r="PKU86" s="140"/>
      <c r="PKV86" s="140"/>
      <c r="PKW86" s="140"/>
      <c r="PKX86" s="140"/>
      <c r="PKY86" s="140"/>
      <c r="PKZ86" s="140"/>
      <c r="PLA86" s="140"/>
      <c r="PLB86" s="140"/>
      <c r="PLC86" s="140"/>
      <c r="PLD86" s="140"/>
      <c r="PLE86" s="140"/>
      <c r="PLF86" s="140"/>
      <c r="PLG86" s="140"/>
      <c r="PLH86" s="140"/>
      <c r="PLI86" s="140"/>
      <c r="PLJ86" s="140"/>
      <c r="PLK86" s="140"/>
      <c r="PLL86" s="140"/>
      <c r="PLM86" s="140"/>
      <c r="PLN86" s="140"/>
      <c r="PLO86" s="140"/>
      <c r="PLP86" s="140"/>
      <c r="PLQ86" s="140"/>
      <c r="PLR86" s="140"/>
      <c r="PLS86" s="140"/>
      <c r="PLT86" s="140"/>
      <c r="PLU86" s="140"/>
      <c r="PLV86" s="140"/>
      <c r="PLW86" s="140"/>
      <c r="PLX86" s="140"/>
      <c r="PLY86" s="140"/>
      <c r="PLZ86" s="140"/>
      <c r="PMA86" s="140"/>
      <c r="PMB86" s="140"/>
      <c r="PMC86" s="140"/>
      <c r="PMD86" s="140"/>
      <c r="PME86" s="140"/>
      <c r="PMF86" s="140"/>
      <c r="PMG86" s="140"/>
      <c r="PMH86" s="140"/>
      <c r="PMI86" s="140"/>
      <c r="PMJ86" s="140"/>
      <c r="PMK86" s="140"/>
      <c r="PML86" s="140"/>
      <c r="PMM86" s="140"/>
      <c r="PMN86" s="140"/>
      <c r="PMO86" s="140"/>
      <c r="PMP86" s="140"/>
      <c r="PMQ86" s="140"/>
      <c r="PMR86" s="140"/>
      <c r="PMS86" s="140"/>
      <c r="PMT86" s="140"/>
      <c r="PMU86" s="140"/>
      <c r="PMV86" s="140"/>
      <c r="PMW86" s="140"/>
      <c r="PMX86" s="140"/>
      <c r="PMY86" s="140"/>
      <c r="PMZ86" s="140"/>
      <c r="PNA86" s="140"/>
      <c r="PNB86" s="140"/>
      <c r="PNC86" s="140"/>
      <c r="PND86" s="140"/>
      <c r="PNE86" s="140"/>
      <c r="PNF86" s="140"/>
      <c r="PNG86" s="140"/>
      <c r="PNH86" s="140"/>
      <c r="PNI86" s="140"/>
      <c r="PNJ86" s="140"/>
      <c r="PNK86" s="140"/>
      <c r="PNL86" s="140"/>
      <c r="PNM86" s="140"/>
      <c r="PNN86" s="140"/>
      <c r="PNO86" s="140"/>
      <c r="PNP86" s="140"/>
      <c r="PNQ86" s="140"/>
      <c r="PNR86" s="140"/>
      <c r="PNS86" s="140"/>
      <c r="PNT86" s="140"/>
      <c r="PNU86" s="140"/>
      <c r="PNV86" s="140"/>
      <c r="PNW86" s="140"/>
      <c r="PNX86" s="140"/>
      <c r="PNY86" s="140"/>
      <c r="PNZ86" s="140"/>
      <c r="POA86" s="140"/>
      <c r="POB86" s="140"/>
      <c r="POC86" s="140"/>
      <c r="POD86" s="140"/>
      <c r="POE86" s="140"/>
      <c r="POF86" s="140"/>
      <c r="POG86" s="140"/>
      <c r="POH86" s="140"/>
      <c r="POI86" s="140"/>
      <c r="POJ86" s="140"/>
      <c r="POK86" s="140"/>
      <c r="POL86" s="140"/>
      <c r="POM86" s="140"/>
      <c r="PON86" s="140"/>
      <c r="POO86" s="140"/>
      <c r="POP86" s="140"/>
      <c r="POQ86" s="140"/>
      <c r="POR86" s="140"/>
      <c r="POS86" s="140"/>
      <c r="POT86" s="140"/>
      <c r="POU86" s="140"/>
      <c r="POV86" s="140"/>
      <c r="POW86" s="140"/>
      <c r="POX86" s="140"/>
      <c r="POY86" s="140"/>
      <c r="POZ86" s="140"/>
      <c r="PPA86" s="140"/>
      <c r="PPB86" s="140"/>
      <c r="PPC86" s="140"/>
      <c r="PPD86" s="140"/>
      <c r="PPE86" s="140"/>
      <c r="PPF86" s="140"/>
      <c r="PPG86" s="140"/>
      <c r="PPH86" s="140"/>
      <c r="PPI86" s="140"/>
      <c r="PPJ86" s="140"/>
      <c r="PPK86" s="140"/>
      <c r="PPL86" s="140"/>
      <c r="PPM86" s="140"/>
      <c r="PPN86" s="140"/>
      <c r="PPO86" s="140"/>
      <c r="PPP86" s="140"/>
      <c r="PPQ86" s="140"/>
      <c r="PPR86" s="140"/>
      <c r="PPS86" s="140"/>
      <c r="PPT86" s="140"/>
      <c r="PPU86" s="140"/>
      <c r="PPV86" s="140"/>
      <c r="PPW86" s="140"/>
      <c r="PPX86" s="140"/>
      <c r="PPY86" s="140"/>
      <c r="PPZ86" s="140"/>
      <c r="PQA86" s="140"/>
      <c r="PQB86" s="140"/>
      <c r="PQC86" s="140"/>
      <c r="PQD86" s="140"/>
      <c r="PQE86" s="140"/>
      <c r="PQF86" s="140"/>
      <c r="PQG86" s="140"/>
      <c r="PQH86" s="140"/>
      <c r="PQI86" s="140"/>
      <c r="PQJ86" s="140"/>
      <c r="PQK86" s="140"/>
      <c r="PQL86" s="140"/>
      <c r="PQM86" s="140"/>
      <c r="PQN86" s="140"/>
      <c r="PQO86" s="140"/>
      <c r="PQP86" s="140"/>
      <c r="PQQ86" s="140"/>
      <c r="PQR86" s="140"/>
      <c r="PQS86" s="140"/>
      <c r="PQT86" s="140"/>
      <c r="PQU86" s="140"/>
      <c r="PQV86" s="140"/>
      <c r="PQW86" s="140"/>
      <c r="PQX86" s="140"/>
      <c r="PQY86" s="140"/>
      <c r="PQZ86" s="140"/>
      <c r="PRA86" s="140"/>
      <c r="PRB86" s="140"/>
      <c r="PRC86" s="140"/>
      <c r="PRD86" s="140"/>
      <c r="PRE86" s="140"/>
      <c r="PRF86" s="140"/>
      <c r="PRG86" s="140"/>
      <c r="PRH86" s="140"/>
      <c r="PRI86" s="140"/>
      <c r="PRJ86" s="140"/>
      <c r="PRK86" s="140"/>
      <c r="PRL86" s="140"/>
      <c r="PRM86" s="140"/>
      <c r="PRN86" s="140"/>
      <c r="PRO86" s="140"/>
      <c r="PRP86" s="140"/>
      <c r="PRQ86" s="140"/>
      <c r="PRR86" s="140"/>
      <c r="PRS86" s="140"/>
      <c r="PRT86" s="140"/>
      <c r="PRU86" s="140"/>
      <c r="PRV86" s="140"/>
      <c r="PRW86" s="140"/>
      <c r="PRX86" s="140"/>
      <c r="PRY86" s="140"/>
      <c r="PRZ86" s="140"/>
      <c r="PSA86" s="140"/>
      <c r="PSB86" s="140"/>
      <c r="PSC86" s="140"/>
      <c r="PSD86" s="140"/>
      <c r="PSE86" s="140"/>
      <c r="PSF86" s="140"/>
      <c r="PSG86" s="140"/>
      <c r="PSH86" s="140"/>
      <c r="PSI86" s="140"/>
      <c r="PSJ86" s="140"/>
      <c r="PSK86" s="140"/>
      <c r="PSL86" s="140"/>
      <c r="PSM86" s="140"/>
      <c r="PSN86" s="140"/>
      <c r="PSO86" s="140"/>
      <c r="PSP86" s="140"/>
      <c r="PSQ86" s="140"/>
      <c r="PSR86" s="140"/>
      <c r="PSS86" s="140"/>
      <c r="PST86" s="140"/>
      <c r="PSU86" s="140"/>
      <c r="PSV86" s="140"/>
      <c r="PSW86" s="140"/>
      <c r="PSX86" s="140"/>
      <c r="PSY86" s="140"/>
      <c r="PSZ86" s="140"/>
      <c r="PTA86" s="140"/>
      <c r="PTB86" s="140"/>
      <c r="PTC86" s="140"/>
      <c r="PTD86" s="140"/>
      <c r="PTE86" s="140"/>
      <c r="PTF86" s="140"/>
      <c r="PTG86" s="140"/>
      <c r="PTH86" s="140"/>
      <c r="PTI86" s="140"/>
      <c r="PTJ86" s="140"/>
      <c r="PTK86" s="140"/>
      <c r="PTL86" s="140"/>
      <c r="PTM86" s="140"/>
      <c r="PTN86" s="140"/>
      <c r="PTO86" s="140"/>
      <c r="PTP86" s="140"/>
      <c r="PTQ86" s="140"/>
      <c r="PTR86" s="140"/>
      <c r="PTS86" s="140"/>
      <c r="PTT86" s="140"/>
      <c r="PTU86" s="140"/>
      <c r="PTV86" s="140"/>
      <c r="PTW86" s="140"/>
      <c r="PTX86" s="140"/>
      <c r="PTY86" s="140"/>
      <c r="PTZ86" s="140"/>
      <c r="PUA86" s="140"/>
      <c r="PUB86" s="140"/>
      <c r="PUC86" s="140"/>
      <c r="PUD86" s="140"/>
      <c r="PUE86" s="140"/>
      <c r="PUF86" s="140"/>
      <c r="PUG86" s="140"/>
      <c r="PUH86" s="140"/>
      <c r="PUI86" s="140"/>
      <c r="PUJ86" s="140"/>
      <c r="PUK86" s="140"/>
      <c r="PUL86" s="140"/>
      <c r="PUM86" s="140"/>
      <c r="PUN86" s="140"/>
      <c r="PUO86" s="140"/>
      <c r="PUP86" s="140"/>
      <c r="PUQ86" s="140"/>
      <c r="PUR86" s="140"/>
      <c r="PUS86" s="140"/>
      <c r="PUT86" s="140"/>
      <c r="PUU86" s="140"/>
      <c r="PUV86" s="140"/>
      <c r="PUW86" s="140"/>
      <c r="PUX86" s="140"/>
      <c r="PUY86" s="140"/>
      <c r="PUZ86" s="140"/>
      <c r="PVA86" s="140"/>
      <c r="PVB86" s="140"/>
      <c r="PVC86" s="140"/>
      <c r="PVD86" s="140"/>
      <c r="PVE86" s="140"/>
      <c r="PVF86" s="140"/>
      <c r="PVG86" s="140"/>
      <c r="PVH86" s="140"/>
      <c r="PVI86" s="140"/>
      <c r="PVJ86" s="140"/>
      <c r="PVK86" s="140"/>
      <c r="PVL86" s="140"/>
      <c r="PVM86" s="140"/>
      <c r="PVN86" s="140"/>
      <c r="PVO86" s="140"/>
      <c r="PVP86" s="140"/>
      <c r="PVQ86" s="140"/>
      <c r="PVR86" s="140"/>
      <c r="PVS86" s="140"/>
      <c r="PVT86" s="140"/>
      <c r="PVU86" s="140"/>
      <c r="PVV86" s="140"/>
      <c r="PVW86" s="140"/>
      <c r="PVX86" s="140"/>
      <c r="PVY86" s="140"/>
      <c r="PVZ86" s="140"/>
      <c r="PWA86" s="140"/>
      <c r="PWB86" s="140"/>
      <c r="PWC86" s="140"/>
      <c r="PWD86" s="140"/>
      <c r="PWE86" s="140"/>
      <c r="PWF86" s="140"/>
      <c r="PWG86" s="140"/>
      <c r="PWH86" s="140"/>
      <c r="PWI86" s="140"/>
      <c r="PWJ86" s="140"/>
      <c r="PWK86" s="140"/>
      <c r="PWL86" s="140"/>
      <c r="PWM86" s="140"/>
      <c r="PWN86" s="140"/>
      <c r="PWO86" s="140"/>
      <c r="PWP86" s="140"/>
      <c r="PWQ86" s="140"/>
      <c r="PWR86" s="140"/>
      <c r="PWS86" s="140"/>
      <c r="PWT86" s="140"/>
      <c r="PWU86" s="140"/>
      <c r="PWV86" s="140"/>
      <c r="PWW86" s="140"/>
      <c r="PWX86" s="140"/>
      <c r="PWY86" s="140"/>
      <c r="PWZ86" s="140"/>
      <c r="PXA86" s="140"/>
      <c r="PXB86" s="140"/>
      <c r="PXC86" s="140"/>
      <c r="PXD86" s="140"/>
      <c r="PXE86" s="140"/>
      <c r="PXF86" s="140"/>
      <c r="PXG86" s="140"/>
      <c r="PXH86" s="140"/>
      <c r="PXI86" s="140"/>
      <c r="PXJ86" s="140"/>
      <c r="PXK86" s="140"/>
      <c r="PXL86" s="140"/>
      <c r="PXM86" s="140"/>
      <c r="PXN86" s="140"/>
      <c r="PXO86" s="140"/>
      <c r="PXP86" s="140"/>
      <c r="PXQ86" s="140"/>
      <c r="PXR86" s="140"/>
      <c r="PXS86" s="140"/>
      <c r="PXT86" s="140"/>
      <c r="PXU86" s="140"/>
      <c r="PXV86" s="140"/>
      <c r="PXW86" s="140"/>
      <c r="PXX86" s="140"/>
      <c r="PXY86" s="140"/>
      <c r="PXZ86" s="140"/>
      <c r="PYA86" s="140"/>
      <c r="PYB86" s="140"/>
      <c r="PYC86" s="140"/>
      <c r="PYD86" s="140"/>
      <c r="PYE86" s="140"/>
      <c r="PYF86" s="140"/>
      <c r="PYG86" s="140"/>
      <c r="PYH86" s="140"/>
      <c r="PYI86" s="140"/>
      <c r="PYJ86" s="140"/>
      <c r="PYK86" s="140"/>
      <c r="PYL86" s="140"/>
      <c r="PYM86" s="140"/>
      <c r="PYN86" s="140"/>
      <c r="PYO86" s="140"/>
      <c r="PYP86" s="140"/>
      <c r="PYQ86" s="140"/>
      <c r="PYR86" s="140"/>
      <c r="PYS86" s="140"/>
      <c r="PYT86" s="140"/>
      <c r="PYU86" s="140"/>
      <c r="PYV86" s="140"/>
      <c r="PYW86" s="140"/>
      <c r="PYX86" s="140"/>
      <c r="PYY86" s="140"/>
      <c r="PYZ86" s="140"/>
      <c r="PZA86" s="140"/>
      <c r="PZB86" s="140"/>
      <c r="PZC86" s="140"/>
      <c r="PZD86" s="140"/>
      <c r="PZE86" s="140"/>
      <c r="PZF86" s="140"/>
      <c r="PZG86" s="140"/>
      <c r="PZH86" s="140"/>
      <c r="PZI86" s="140"/>
      <c r="PZJ86" s="140"/>
      <c r="PZK86" s="140"/>
      <c r="PZL86" s="140"/>
      <c r="PZM86" s="140"/>
      <c r="PZN86" s="140"/>
      <c r="PZO86" s="140"/>
      <c r="PZP86" s="140"/>
      <c r="PZQ86" s="140"/>
      <c r="PZR86" s="140"/>
      <c r="PZS86" s="140"/>
      <c r="PZT86" s="140"/>
      <c r="PZU86" s="140"/>
      <c r="PZV86" s="140"/>
      <c r="PZW86" s="140"/>
      <c r="PZX86" s="140"/>
      <c r="PZY86" s="140"/>
      <c r="PZZ86" s="140"/>
      <c r="QAA86" s="140"/>
      <c r="QAB86" s="140"/>
      <c r="QAC86" s="140"/>
      <c r="QAD86" s="140"/>
      <c r="QAE86" s="140"/>
      <c r="QAF86" s="140"/>
      <c r="QAG86" s="140"/>
      <c r="QAH86" s="140"/>
      <c r="QAI86" s="140"/>
      <c r="QAJ86" s="140"/>
      <c r="QAK86" s="140"/>
      <c r="QAL86" s="140"/>
      <c r="QAM86" s="140"/>
      <c r="QAN86" s="140"/>
      <c r="QAO86" s="140"/>
      <c r="QAP86" s="140"/>
      <c r="QAQ86" s="140"/>
      <c r="QAR86" s="140"/>
      <c r="QAS86" s="140"/>
      <c r="QAT86" s="140"/>
      <c r="QAU86" s="140"/>
      <c r="QAV86" s="140"/>
      <c r="QAW86" s="140"/>
      <c r="QAX86" s="140"/>
      <c r="QAY86" s="140"/>
      <c r="QAZ86" s="140"/>
      <c r="QBA86" s="140"/>
      <c r="QBB86" s="140"/>
      <c r="QBC86" s="140"/>
      <c r="QBD86" s="140"/>
      <c r="QBE86" s="140"/>
      <c r="QBF86" s="140"/>
      <c r="QBG86" s="140"/>
      <c r="QBH86" s="140"/>
      <c r="QBI86" s="140"/>
      <c r="QBJ86" s="140"/>
      <c r="QBK86" s="140"/>
      <c r="QBL86" s="140"/>
      <c r="QBM86" s="140"/>
      <c r="QBN86" s="140"/>
      <c r="QBO86" s="140"/>
      <c r="QBP86" s="140"/>
      <c r="QBQ86" s="140"/>
      <c r="QBR86" s="140"/>
      <c r="QBS86" s="140"/>
      <c r="QBT86" s="140"/>
      <c r="QBU86" s="140"/>
      <c r="QBV86" s="140"/>
      <c r="QBW86" s="140"/>
      <c r="QBX86" s="140"/>
      <c r="QBY86" s="140"/>
      <c r="QBZ86" s="140"/>
      <c r="QCA86" s="140"/>
      <c r="QCB86" s="140"/>
      <c r="QCC86" s="140"/>
      <c r="QCD86" s="140"/>
      <c r="QCE86" s="140"/>
      <c r="QCF86" s="140"/>
      <c r="QCG86" s="140"/>
      <c r="QCH86" s="140"/>
      <c r="QCI86" s="140"/>
      <c r="QCJ86" s="140"/>
      <c r="QCK86" s="140"/>
      <c r="QCL86" s="140"/>
      <c r="QCM86" s="140"/>
      <c r="QCN86" s="140"/>
      <c r="QCO86" s="140"/>
      <c r="QCP86" s="140"/>
      <c r="QCQ86" s="140"/>
      <c r="QCR86" s="140"/>
      <c r="QCS86" s="140"/>
      <c r="QCT86" s="140"/>
      <c r="QCU86" s="140"/>
      <c r="QCV86" s="140"/>
      <c r="QCW86" s="140"/>
      <c r="QCX86" s="140"/>
      <c r="QCY86" s="140"/>
      <c r="QCZ86" s="140"/>
      <c r="QDA86" s="140"/>
      <c r="QDB86" s="140"/>
      <c r="QDC86" s="140"/>
      <c r="QDD86" s="140"/>
      <c r="QDE86" s="140"/>
      <c r="QDF86" s="140"/>
      <c r="QDG86" s="140"/>
      <c r="QDH86" s="140"/>
      <c r="QDI86" s="140"/>
      <c r="QDJ86" s="140"/>
      <c r="QDK86" s="140"/>
      <c r="QDL86" s="140"/>
      <c r="QDM86" s="140"/>
      <c r="QDN86" s="140"/>
      <c r="QDO86" s="140"/>
      <c r="QDP86" s="140"/>
      <c r="QDQ86" s="140"/>
      <c r="QDR86" s="140"/>
      <c r="QDS86" s="140"/>
      <c r="QDT86" s="140"/>
      <c r="QDU86" s="140"/>
      <c r="QDV86" s="140"/>
      <c r="QDW86" s="140"/>
      <c r="QDX86" s="140"/>
      <c r="QDY86" s="140"/>
      <c r="QDZ86" s="140"/>
      <c r="QEA86" s="140"/>
      <c r="QEB86" s="140"/>
      <c r="QEC86" s="140"/>
      <c r="QED86" s="140"/>
      <c r="QEE86" s="140"/>
      <c r="QEF86" s="140"/>
      <c r="QEG86" s="140"/>
      <c r="QEH86" s="140"/>
      <c r="QEI86" s="140"/>
      <c r="QEJ86" s="140"/>
      <c r="QEK86" s="140"/>
      <c r="QEL86" s="140"/>
      <c r="QEM86" s="140"/>
      <c r="QEN86" s="140"/>
      <c r="QEO86" s="140"/>
      <c r="QEP86" s="140"/>
      <c r="QEQ86" s="140"/>
      <c r="QER86" s="140"/>
      <c r="QES86" s="140"/>
      <c r="QET86" s="140"/>
      <c r="QEU86" s="140"/>
      <c r="QEV86" s="140"/>
      <c r="QEW86" s="140"/>
      <c r="QEX86" s="140"/>
      <c r="QEY86" s="140"/>
      <c r="QEZ86" s="140"/>
      <c r="QFA86" s="140"/>
      <c r="QFB86" s="140"/>
      <c r="QFC86" s="140"/>
      <c r="QFD86" s="140"/>
      <c r="QFE86" s="140"/>
      <c r="QFF86" s="140"/>
      <c r="QFG86" s="140"/>
      <c r="QFH86" s="140"/>
      <c r="QFI86" s="140"/>
      <c r="QFJ86" s="140"/>
      <c r="QFK86" s="140"/>
      <c r="QFL86" s="140"/>
      <c r="QFM86" s="140"/>
      <c r="QFN86" s="140"/>
      <c r="QFO86" s="140"/>
      <c r="QFP86" s="140"/>
      <c r="QFQ86" s="140"/>
      <c r="QFR86" s="140"/>
      <c r="QFS86" s="140"/>
      <c r="QFT86" s="140"/>
      <c r="QFU86" s="140"/>
      <c r="QFV86" s="140"/>
      <c r="QFW86" s="140"/>
      <c r="QFX86" s="140"/>
      <c r="QFY86" s="140"/>
      <c r="QFZ86" s="140"/>
      <c r="QGA86" s="140"/>
      <c r="QGB86" s="140"/>
      <c r="QGC86" s="140"/>
      <c r="QGD86" s="140"/>
      <c r="QGE86" s="140"/>
      <c r="QGF86" s="140"/>
      <c r="QGG86" s="140"/>
      <c r="QGH86" s="140"/>
      <c r="QGI86" s="140"/>
      <c r="QGJ86" s="140"/>
      <c r="QGK86" s="140"/>
      <c r="QGL86" s="140"/>
      <c r="QGM86" s="140"/>
      <c r="QGN86" s="140"/>
      <c r="QGO86" s="140"/>
      <c r="QGP86" s="140"/>
      <c r="QGQ86" s="140"/>
      <c r="QGR86" s="140"/>
      <c r="QGS86" s="140"/>
      <c r="QGT86" s="140"/>
      <c r="QGU86" s="140"/>
      <c r="QGV86" s="140"/>
      <c r="QGW86" s="140"/>
      <c r="QGX86" s="140"/>
      <c r="QGY86" s="140"/>
      <c r="QGZ86" s="140"/>
      <c r="QHA86" s="140"/>
      <c r="QHB86" s="140"/>
      <c r="QHC86" s="140"/>
      <c r="QHD86" s="140"/>
      <c r="QHE86" s="140"/>
      <c r="QHF86" s="140"/>
      <c r="QHG86" s="140"/>
      <c r="QHH86" s="140"/>
      <c r="QHI86" s="140"/>
      <c r="QHJ86" s="140"/>
      <c r="QHK86" s="140"/>
      <c r="QHL86" s="140"/>
      <c r="QHM86" s="140"/>
      <c r="QHN86" s="140"/>
      <c r="QHO86" s="140"/>
      <c r="QHP86" s="140"/>
      <c r="QHQ86" s="140"/>
      <c r="QHR86" s="140"/>
      <c r="QHS86" s="140"/>
      <c r="QHT86" s="140"/>
      <c r="QHU86" s="140"/>
      <c r="QHV86" s="140"/>
      <c r="QHW86" s="140"/>
      <c r="QHX86" s="140"/>
      <c r="QHY86" s="140"/>
      <c r="QHZ86" s="140"/>
      <c r="QIA86" s="140"/>
      <c r="QIB86" s="140"/>
      <c r="QIC86" s="140"/>
      <c r="QID86" s="140"/>
      <c r="QIE86" s="140"/>
      <c r="QIF86" s="140"/>
      <c r="QIG86" s="140"/>
      <c r="QIH86" s="140"/>
      <c r="QII86" s="140"/>
      <c r="QIJ86" s="140"/>
      <c r="QIK86" s="140"/>
      <c r="QIL86" s="140"/>
      <c r="QIM86" s="140"/>
      <c r="QIN86" s="140"/>
      <c r="QIO86" s="140"/>
      <c r="QIP86" s="140"/>
      <c r="QIQ86" s="140"/>
      <c r="QIR86" s="140"/>
      <c r="QIS86" s="140"/>
      <c r="QIT86" s="140"/>
      <c r="QIU86" s="140"/>
      <c r="QIV86" s="140"/>
      <c r="QIW86" s="140"/>
      <c r="QIX86" s="140"/>
      <c r="QIY86" s="140"/>
      <c r="QIZ86" s="140"/>
      <c r="QJA86" s="140"/>
      <c r="QJB86" s="140"/>
      <c r="QJC86" s="140"/>
      <c r="QJD86" s="140"/>
      <c r="QJE86" s="140"/>
      <c r="QJF86" s="140"/>
      <c r="QJG86" s="140"/>
      <c r="QJH86" s="140"/>
      <c r="QJI86" s="140"/>
      <c r="QJJ86" s="140"/>
      <c r="QJK86" s="140"/>
      <c r="QJL86" s="140"/>
      <c r="QJM86" s="140"/>
      <c r="QJN86" s="140"/>
      <c r="QJO86" s="140"/>
      <c r="QJP86" s="140"/>
      <c r="QJQ86" s="140"/>
      <c r="QJR86" s="140"/>
      <c r="QJS86" s="140"/>
      <c r="QJT86" s="140"/>
      <c r="QJU86" s="140"/>
      <c r="QJV86" s="140"/>
      <c r="QJW86" s="140"/>
      <c r="QJX86" s="140"/>
      <c r="QJY86" s="140"/>
      <c r="QJZ86" s="140"/>
      <c r="QKA86" s="140"/>
      <c r="QKB86" s="140"/>
      <c r="QKC86" s="140"/>
      <c r="QKD86" s="140"/>
      <c r="QKE86" s="140"/>
      <c r="QKF86" s="140"/>
      <c r="QKG86" s="140"/>
      <c r="QKH86" s="140"/>
      <c r="QKI86" s="140"/>
      <c r="QKJ86" s="140"/>
      <c r="QKK86" s="140"/>
      <c r="QKL86" s="140"/>
      <c r="QKM86" s="140"/>
      <c r="QKN86" s="140"/>
      <c r="QKO86" s="140"/>
      <c r="QKP86" s="140"/>
      <c r="QKQ86" s="140"/>
      <c r="QKR86" s="140"/>
      <c r="QKS86" s="140"/>
      <c r="QKT86" s="140"/>
      <c r="QKU86" s="140"/>
      <c r="QKV86" s="140"/>
      <c r="QKW86" s="140"/>
      <c r="QKX86" s="140"/>
      <c r="QKY86" s="140"/>
      <c r="QKZ86" s="140"/>
      <c r="QLA86" s="140"/>
      <c r="QLB86" s="140"/>
      <c r="QLC86" s="140"/>
      <c r="QLD86" s="140"/>
      <c r="QLE86" s="140"/>
      <c r="QLF86" s="140"/>
      <c r="QLG86" s="140"/>
      <c r="QLH86" s="140"/>
      <c r="QLI86" s="140"/>
      <c r="QLJ86" s="140"/>
      <c r="QLK86" s="140"/>
      <c r="QLL86" s="140"/>
      <c r="QLM86" s="140"/>
      <c r="QLN86" s="140"/>
      <c r="QLO86" s="140"/>
      <c r="QLP86" s="140"/>
      <c r="QLQ86" s="140"/>
      <c r="QLR86" s="140"/>
      <c r="QLS86" s="140"/>
      <c r="QLT86" s="140"/>
      <c r="QLU86" s="140"/>
      <c r="QLV86" s="140"/>
      <c r="QLW86" s="140"/>
      <c r="QLX86" s="140"/>
      <c r="QLY86" s="140"/>
      <c r="QLZ86" s="140"/>
      <c r="QMA86" s="140"/>
      <c r="QMB86" s="140"/>
      <c r="QMC86" s="140"/>
      <c r="QMD86" s="140"/>
      <c r="QME86" s="140"/>
      <c r="QMF86" s="140"/>
      <c r="QMG86" s="140"/>
      <c r="QMH86" s="140"/>
      <c r="QMI86" s="140"/>
      <c r="QMJ86" s="140"/>
      <c r="QMK86" s="140"/>
      <c r="QML86" s="140"/>
      <c r="QMM86" s="140"/>
      <c r="QMN86" s="140"/>
      <c r="QMO86" s="140"/>
      <c r="QMP86" s="140"/>
      <c r="QMQ86" s="140"/>
      <c r="QMR86" s="140"/>
      <c r="QMS86" s="140"/>
      <c r="QMT86" s="140"/>
      <c r="QMU86" s="140"/>
      <c r="QMV86" s="140"/>
      <c r="QMW86" s="140"/>
      <c r="QMX86" s="140"/>
      <c r="QMY86" s="140"/>
      <c r="QMZ86" s="140"/>
      <c r="QNA86" s="140"/>
      <c r="QNB86" s="140"/>
      <c r="QNC86" s="140"/>
      <c r="QND86" s="140"/>
      <c r="QNE86" s="140"/>
      <c r="QNF86" s="140"/>
      <c r="QNG86" s="140"/>
      <c r="QNH86" s="140"/>
      <c r="QNI86" s="140"/>
      <c r="QNJ86" s="140"/>
      <c r="QNK86" s="140"/>
      <c r="QNL86" s="140"/>
      <c r="QNM86" s="140"/>
      <c r="QNN86" s="140"/>
      <c r="QNO86" s="140"/>
      <c r="QNP86" s="140"/>
      <c r="QNQ86" s="140"/>
      <c r="QNR86" s="140"/>
      <c r="QNS86" s="140"/>
      <c r="QNT86" s="140"/>
      <c r="QNU86" s="140"/>
      <c r="QNV86" s="140"/>
      <c r="QNW86" s="140"/>
      <c r="QNX86" s="140"/>
      <c r="QNY86" s="140"/>
      <c r="QNZ86" s="140"/>
      <c r="QOA86" s="140"/>
      <c r="QOB86" s="140"/>
      <c r="QOC86" s="140"/>
      <c r="QOD86" s="140"/>
      <c r="QOE86" s="140"/>
      <c r="QOF86" s="140"/>
      <c r="QOG86" s="140"/>
      <c r="QOH86" s="140"/>
      <c r="QOI86" s="140"/>
      <c r="QOJ86" s="140"/>
      <c r="QOK86" s="140"/>
      <c r="QOL86" s="140"/>
      <c r="QOM86" s="140"/>
      <c r="QON86" s="140"/>
      <c r="QOO86" s="140"/>
      <c r="QOP86" s="140"/>
      <c r="QOQ86" s="140"/>
      <c r="QOR86" s="140"/>
      <c r="QOS86" s="140"/>
      <c r="QOT86" s="140"/>
      <c r="QOU86" s="140"/>
      <c r="QOV86" s="140"/>
      <c r="QOW86" s="140"/>
      <c r="QOX86" s="140"/>
      <c r="QOY86" s="140"/>
      <c r="QOZ86" s="140"/>
      <c r="QPA86" s="140"/>
      <c r="QPB86" s="140"/>
      <c r="QPC86" s="140"/>
      <c r="QPD86" s="140"/>
      <c r="QPE86" s="140"/>
      <c r="QPF86" s="140"/>
      <c r="QPG86" s="140"/>
      <c r="QPH86" s="140"/>
      <c r="QPI86" s="140"/>
      <c r="QPJ86" s="140"/>
      <c r="QPK86" s="140"/>
      <c r="QPL86" s="140"/>
      <c r="QPM86" s="140"/>
      <c r="QPN86" s="140"/>
      <c r="QPO86" s="140"/>
      <c r="QPP86" s="140"/>
      <c r="QPQ86" s="140"/>
      <c r="QPR86" s="140"/>
      <c r="QPS86" s="140"/>
      <c r="QPT86" s="140"/>
      <c r="QPU86" s="140"/>
      <c r="QPV86" s="140"/>
      <c r="QPW86" s="140"/>
      <c r="QPX86" s="140"/>
      <c r="QPY86" s="140"/>
      <c r="QPZ86" s="140"/>
      <c r="QQA86" s="140"/>
      <c r="QQB86" s="140"/>
      <c r="QQC86" s="140"/>
      <c r="QQD86" s="140"/>
      <c r="QQE86" s="140"/>
      <c r="QQF86" s="140"/>
      <c r="QQG86" s="140"/>
      <c r="QQH86" s="140"/>
      <c r="QQI86" s="140"/>
      <c r="QQJ86" s="140"/>
      <c r="QQK86" s="140"/>
      <c r="QQL86" s="140"/>
      <c r="QQM86" s="140"/>
      <c r="QQN86" s="140"/>
      <c r="QQO86" s="140"/>
      <c r="QQP86" s="140"/>
      <c r="QQQ86" s="140"/>
      <c r="QQR86" s="140"/>
      <c r="QQS86" s="140"/>
      <c r="QQT86" s="140"/>
      <c r="QQU86" s="140"/>
      <c r="QQV86" s="140"/>
      <c r="QQW86" s="140"/>
      <c r="QQX86" s="140"/>
      <c r="QQY86" s="140"/>
      <c r="QQZ86" s="140"/>
      <c r="QRA86" s="140"/>
      <c r="QRB86" s="140"/>
      <c r="QRC86" s="140"/>
      <c r="QRD86" s="140"/>
      <c r="QRE86" s="140"/>
      <c r="QRF86" s="140"/>
      <c r="QRG86" s="140"/>
      <c r="QRH86" s="140"/>
      <c r="QRI86" s="140"/>
      <c r="QRJ86" s="140"/>
      <c r="QRK86" s="140"/>
      <c r="QRL86" s="140"/>
      <c r="QRM86" s="140"/>
      <c r="QRN86" s="140"/>
      <c r="QRO86" s="140"/>
      <c r="QRP86" s="140"/>
      <c r="QRQ86" s="140"/>
      <c r="QRR86" s="140"/>
      <c r="QRS86" s="140"/>
      <c r="QRT86" s="140"/>
      <c r="QRU86" s="140"/>
      <c r="QRV86" s="140"/>
      <c r="QRW86" s="140"/>
      <c r="QRX86" s="140"/>
      <c r="QRY86" s="140"/>
      <c r="QRZ86" s="140"/>
      <c r="QSA86" s="140"/>
      <c r="QSB86" s="140"/>
      <c r="QSC86" s="140"/>
      <c r="QSD86" s="140"/>
      <c r="QSE86" s="140"/>
      <c r="QSF86" s="140"/>
      <c r="QSG86" s="140"/>
      <c r="QSH86" s="140"/>
      <c r="QSI86" s="140"/>
      <c r="QSJ86" s="140"/>
      <c r="QSK86" s="140"/>
      <c r="QSL86" s="140"/>
      <c r="QSM86" s="140"/>
      <c r="QSN86" s="140"/>
      <c r="QSO86" s="140"/>
      <c r="QSP86" s="140"/>
      <c r="QSQ86" s="140"/>
      <c r="QSR86" s="140"/>
      <c r="QSS86" s="140"/>
      <c r="QST86" s="140"/>
      <c r="QSU86" s="140"/>
      <c r="QSV86" s="140"/>
      <c r="QSW86" s="140"/>
      <c r="QSX86" s="140"/>
      <c r="QSY86" s="140"/>
      <c r="QSZ86" s="140"/>
      <c r="QTA86" s="140"/>
      <c r="QTB86" s="140"/>
      <c r="QTC86" s="140"/>
      <c r="QTD86" s="140"/>
      <c r="QTE86" s="140"/>
      <c r="QTF86" s="140"/>
      <c r="QTG86" s="140"/>
      <c r="QTH86" s="140"/>
      <c r="QTI86" s="140"/>
      <c r="QTJ86" s="140"/>
      <c r="QTK86" s="140"/>
      <c r="QTL86" s="140"/>
      <c r="QTM86" s="140"/>
      <c r="QTN86" s="140"/>
      <c r="QTO86" s="140"/>
      <c r="QTP86" s="140"/>
      <c r="QTQ86" s="140"/>
      <c r="QTR86" s="140"/>
      <c r="QTS86" s="140"/>
      <c r="QTT86" s="140"/>
      <c r="QTU86" s="140"/>
      <c r="QTV86" s="140"/>
      <c r="QTW86" s="140"/>
      <c r="QTX86" s="140"/>
      <c r="QTY86" s="140"/>
      <c r="QTZ86" s="140"/>
      <c r="QUA86" s="140"/>
      <c r="QUB86" s="140"/>
      <c r="QUC86" s="140"/>
      <c r="QUD86" s="140"/>
      <c r="QUE86" s="140"/>
      <c r="QUF86" s="140"/>
      <c r="QUG86" s="140"/>
      <c r="QUH86" s="140"/>
      <c r="QUI86" s="140"/>
      <c r="QUJ86" s="140"/>
      <c r="QUK86" s="140"/>
      <c r="QUL86" s="140"/>
      <c r="QUM86" s="140"/>
      <c r="QUN86" s="140"/>
      <c r="QUO86" s="140"/>
      <c r="QUP86" s="140"/>
      <c r="QUQ86" s="140"/>
      <c r="QUR86" s="140"/>
      <c r="QUS86" s="140"/>
      <c r="QUT86" s="140"/>
      <c r="QUU86" s="140"/>
      <c r="QUV86" s="140"/>
      <c r="QUW86" s="140"/>
      <c r="QUX86" s="140"/>
      <c r="QUY86" s="140"/>
      <c r="QUZ86" s="140"/>
      <c r="QVA86" s="140"/>
      <c r="QVB86" s="140"/>
      <c r="QVC86" s="140"/>
      <c r="QVD86" s="140"/>
      <c r="QVE86" s="140"/>
      <c r="QVF86" s="140"/>
      <c r="QVG86" s="140"/>
      <c r="QVH86" s="140"/>
      <c r="QVI86" s="140"/>
      <c r="QVJ86" s="140"/>
      <c r="QVK86" s="140"/>
      <c r="QVL86" s="140"/>
      <c r="QVM86" s="140"/>
      <c r="QVN86" s="140"/>
      <c r="QVO86" s="140"/>
      <c r="QVP86" s="140"/>
      <c r="QVQ86" s="140"/>
      <c r="QVR86" s="140"/>
      <c r="QVS86" s="140"/>
      <c r="QVT86" s="140"/>
      <c r="QVU86" s="140"/>
      <c r="QVV86" s="140"/>
      <c r="QVW86" s="140"/>
      <c r="QVX86" s="140"/>
      <c r="QVY86" s="140"/>
      <c r="QVZ86" s="140"/>
      <c r="QWA86" s="140"/>
      <c r="QWB86" s="140"/>
      <c r="QWC86" s="140"/>
      <c r="QWD86" s="140"/>
      <c r="QWE86" s="140"/>
      <c r="QWF86" s="140"/>
      <c r="QWG86" s="140"/>
      <c r="QWH86" s="140"/>
      <c r="QWI86" s="140"/>
      <c r="QWJ86" s="140"/>
      <c r="QWK86" s="140"/>
      <c r="QWL86" s="140"/>
      <c r="QWM86" s="140"/>
      <c r="QWN86" s="140"/>
      <c r="QWO86" s="140"/>
      <c r="QWP86" s="140"/>
      <c r="QWQ86" s="140"/>
      <c r="QWR86" s="140"/>
      <c r="QWS86" s="140"/>
      <c r="QWT86" s="140"/>
      <c r="QWU86" s="140"/>
      <c r="QWV86" s="140"/>
      <c r="QWW86" s="140"/>
      <c r="QWX86" s="140"/>
      <c r="QWY86" s="140"/>
      <c r="QWZ86" s="140"/>
      <c r="QXA86" s="140"/>
      <c r="QXB86" s="140"/>
      <c r="QXC86" s="140"/>
      <c r="QXD86" s="140"/>
      <c r="QXE86" s="140"/>
      <c r="QXF86" s="140"/>
      <c r="QXG86" s="140"/>
      <c r="QXH86" s="140"/>
      <c r="QXI86" s="140"/>
      <c r="QXJ86" s="140"/>
      <c r="QXK86" s="140"/>
      <c r="QXL86" s="140"/>
      <c r="QXM86" s="140"/>
      <c r="QXN86" s="140"/>
      <c r="QXO86" s="140"/>
      <c r="QXP86" s="140"/>
      <c r="QXQ86" s="140"/>
      <c r="QXR86" s="140"/>
      <c r="QXS86" s="140"/>
      <c r="QXT86" s="140"/>
      <c r="QXU86" s="140"/>
      <c r="QXV86" s="140"/>
      <c r="QXW86" s="140"/>
      <c r="QXX86" s="140"/>
      <c r="QXY86" s="140"/>
      <c r="QXZ86" s="140"/>
      <c r="QYA86" s="140"/>
      <c r="QYB86" s="140"/>
      <c r="QYC86" s="140"/>
      <c r="QYD86" s="140"/>
      <c r="QYE86" s="140"/>
      <c r="QYF86" s="140"/>
      <c r="QYG86" s="140"/>
      <c r="QYH86" s="140"/>
      <c r="QYI86" s="140"/>
      <c r="QYJ86" s="140"/>
      <c r="QYK86" s="140"/>
      <c r="QYL86" s="140"/>
      <c r="QYM86" s="140"/>
      <c r="QYN86" s="140"/>
      <c r="QYO86" s="140"/>
      <c r="QYP86" s="140"/>
      <c r="QYQ86" s="140"/>
      <c r="QYR86" s="140"/>
      <c r="QYS86" s="140"/>
      <c r="QYT86" s="140"/>
      <c r="QYU86" s="140"/>
      <c r="QYV86" s="140"/>
      <c r="QYW86" s="140"/>
      <c r="QYX86" s="140"/>
      <c r="QYY86" s="140"/>
      <c r="QYZ86" s="140"/>
      <c r="QZA86" s="140"/>
      <c r="QZB86" s="140"/>
      <c r="QZC86" s="140"/>
      <c r="QZD86" s="140"/>
      <c r="QZE86" s="140"/>
      <c r="QZF86" s="140"/>
      <c r="QZG86" s="140"/>
      <c r="QZH86" s="140"/>
      <c r="QZI86" s="140"/>
      <c r="QZJ86" s="140"/>
      <c r="QZK86" s="140"/>
      <c r="QZL86" s="140"/>
      <c r="QZM86" s="140"/>
      <c r="QZN86" s="140"/>
      <c r="QZO86" s="140"/>
      <c r="QZP86" s="140"/>
      <c r="QZQ86" s="140"/>
      <c r="QZR86" s="140"/>
      <c r="QZS86" s="140"/>
      <c r="QZT86" s="140"/>
      <c r="QZU86" s="140"/>
      <c r="QZV86" s="140"/>
      <c r="QZW86" s="140"/>
      <c r="QZX86" s="140"/>
      <c r="QZY86" s="140"/>
      <c r="QZZ86" s="140"/>
      <c r="RAA86" s="140"/>
      <c r="RAB86" s="140"/>
      <c r="RAC86" s="140"/>
      <c r="RAD86" s="140"/>
      <c r="RAE86" s="140"/>
      <c r="RAF86" s="140"/>
      <c r="RAG86" s="140"/>
      <c r="RAH86" s="140"/>
      <c r="RAI86" s="140"/>
      <c r="RAJ86" s="140"/>
      <c r="RAK86" s="140"/>
      <c r="RAL86" s="140"/>
      <c r="RAM86" s="140"/>
      <c r="RAN86" s="140"/>
      <c r="RAO86" s="140"/>
      <c r="RAP86" s="140"/>
      <c r="RAQ86" s="140"/>
      <c r="RAR86" s="140"/>
      <c r="RAS86" s="140"/>
      <c r="RAT86" s="140"/>
      <c r="RAU86" s="140"/>
      <c r="RAV86" s="140"/>
      <c r="RAW86" s="140"/>
      <c r="RAX86" s="140"/>
      <c r="RAY86" s="140"/>
      <c r="RAZ86" s="140"/>
      <c r="RBA86" s="140"/>
      <c r="RBB86" s="140"/>
      <c r="RBC86" s="140"/>
      <c r="RBD86" s="140"/>
      <c r="RBE86" s="140"/>
      <c r="RBF86" s="140"/>
      <c r="RBG86" s="140"/>
      <c r="RBH86" s="140"/>
      <c r="RBI86" s="140"/>
      <c r="RBJ86" s="140"/>
      <c r="RBK86" s="140"/>
      <c r="RBL86" s="140"/>
      <c r="RBM86" s="140"/>
      <c r="RBN86" s="140"/>
      <c r="RBO86" s="140"/>
      <c r="RBP86" s="140"/>
      <c r="RBQ86" s="140"/>
      <c r="RBR86" s="140"/>
      <c r="RBS86" s="140"/>
      <c r="RBT86" s="140"/>
      <c r="RBU86" s="140"/>
      <c r="RBV86" s="140"/>
      <c r="RBW86" s="140"/>
      <c r="RBX86" s="140"/>
      <c r="RBY86" s="140"/>
      <c r="RBZ86" s="140"/>
      <c r="RCA86" s="140"/>
      <c r="RCB86" s="140"/>
      <c r="RCC86" s="140"/>
      <c r="RCD86" s="140"/>
      <c r="RCE86" s="140"/>
      <c r="RCF86" s="140"/>
      <c r="RCG86" s="140"/>
      <c r="RCH86" s="140"/>
      <c r="RCI86" s="140"/>
      <c r="RCJ86" s="140"/>
      <c r="RCK86" s="140"/>
      <c r="RCL86" s="140"/>
      <c r="RCM86" s="140"/>
      <c r="RCN86" s="140"/>
      <c r="RCO86" s="140"/>
      <c r="RCP86" s="140"/>
      <c r="RCQ86" s="140"/>
      <c r="RCR86" s="140"/>
      <c r="RCS86" s="140"/>
      <c r="RCT86" s="140"/>
      <c r="RCU86" s="140"/>
      <c r="RCV86" s="140"/>
      <c r="RCW86" s="140"/>
      <c r="RCX86" s="140"/>
      <c r="RCY86" s="140"/>
      <c r="RCZ86" s="140"/>
      <c r="RDA86" s="140"/>
      <c r="RDB86" s="140"/>
      <c r="RDC86" s="140"/>
      <c r="RDD86" s="140"/>
      <c r="RDE86" s="140"/>
      <c r="RDF86" s="140"/>
      <c r="RDG86" s="140"/>
      <c r="RDH86" s="140"/>
      <c r="RDI86" s="140"/>
      <c r="RDJ86" s="140"/>
      <c r="RDK86" s="140"/>
      <c r="RDL86" s="140"/>
      <c r="RDM86" s="140"/>
      <c r="RDN86" s="140"/>
      <c r="RDO86" s="140"/>
      <c r="RDP86" s="140"/>
      <c r="RDQ86" s="140"/>
      <c r="RDR86" s="140"/>
      <c r="RDS86" s="140"/>
      <c r="RDT86" s="140"/>
      <c r="RDU86" s="140"/>
      <c r="RDV86" s="140"/>
      <c r="RDW86" s="140"/>
      <c r="RDX86" s="140"/>
      <c r="RDY86" s="140"/>
      <c r="RDZ86" s="140"/>
      <c r="REA86" s="140"/>
      <c r="REB86" s="140"/>
      <c r="REC86" s="140"/>
      <c r="RED86" s="140"/>
      <c r="REE86" s="140"/>
      <c r="REF86" s="140"/>
      <c r="REG86" s="140"/>
      <c r="REH86" s="140"/>
      <c r="REI86" s="140"/>
      <c r="REJ86" s="140"/>
      <c r="REK86" s="140"/>
      <c r="REL86" s="140"/>
      <c r="REM86" s="140"/>
      <c r="REN86" s="140"/>
      <c r="REO86" s="140"/>
      <c r="REP86" s="140"/>
      <c r="REQ86" s="140"/>
      <c r="RER86" s="140"/>
      <c r="RES86" s="140"/>
      <c r="RET86" s="140"/>
      <c r="REU86" s="140"/>
      <c r="REV86" s="140"/>
      <c r="REW86" s="140"/>
      <c r="REX86" s="140"/>
      <c r="REY86" s="140"/>
      <c r="REZ86" s="140"/>
      <c r="RFA86" s="140"/>
      <c r="RFB86" s="140"/>
      <c r="RFC86" s="140"/>
      <c r="RFD86" s="140"/>
      <c r="RFE86" s="140"/>
      <c r="RFF86" s="140"/>
      <c r="RFG86" s="140"/>
      <c r="RFH86" s="140"/>
      <c r="RFI86" s="140"/>
      <c r="RFJ86" s="140"/>
      <c r="RFK86" s="140"/>
      <c r="RFL86" s="140"/>
      <c r="RFM86" s="140"/>
      <c r="RFN86" s="140"/>
      <c r="RFO86" s="140"/>
      <c r="RFP86" s="140"/>
      <c r="RFQ86" s="140"/>
      <c r="RFR86" s="140"/>
      <c r="RFS86" s="140"/>
      <c r="RFT86" s="140"/>
      <c r="RFU86" s="140"/>
      <c r="RFV86" s="140"/>
      <c r="RFW86" s="140"/>
      <c r="RFX86" s="140"/>
      <c r="RFY86" s="140"/>
      <c r="RFZ86" s="140"/>
      <c r="RGA86" s="140"/>
      <c r="RGB86" s="140"/>
      <c r="RGC86" s="140"/>
      <c r="RGD86" s="140"/>
      <c r="RGE86" s="140"/>
      <c r="RGF86" s="140"/>
      <c r="RGG86" s="140"/>
      <c r="RGH86" s="140"/>
      <c r="RGI86" s="140"/>
      <c r="RGJ86" s="140"/>
      <c r="RGK86" s="140"/>
      <c r="RGL86" s="140"/>
      <c r="RGM86" s="140"/>
      <c r="RGN86" s="140"/>
      <c r="RGO86" s="140"/>
      <c r="RGP86" s="140"/>
      <c r="RGQ86" s="140"/>
      <c r="RGR86" s="140"/>
      <c r="RGS86" s="140"/>
      <c r="RGT86" s="140"/>
      <c r="RGU86" s="140"/>
      <c r="RGV86" s="140"/>
      <c r="RGW86" s="140"/>
      <c r="RGX86" s="140"/>
      <c r="RGY86" s="140"/>
      <c r="RGZ86" s="140"/>
      <c r="RHA86" s="140"/>
      <c r="RHB86" s="140"/>
      <c r="RHC86" s="140"/>
      <c r="RHD86" s="140"/>
      <c r="RHE86" s="140"/>
      <c r="RHF86" s="140"/>
      <c r="RHG86" s="140"/>
      <c r="RHH86" s="140"/>
      <c r="RHI86" s="140"/>
      <c r="RHJ86" s="140"/>
      <c r="RHK86" s="140"/>
      <c r="RHL86" s="140"/>
      <c r="RHM86" s="140"/>
      <c r="RHN86" s="140"/>
      <c r="RHO86" s="140"/>
      <c r="RHP86" s="140"/>
      <c r="RHQ86" s="140"/>
      <c r="RHR86" s="140"/>
      <c r="RHS86" s="140"/>
      <c r="RHT86" s="140"/>
      <c r="RHU86" s="140"/>
      <c r="RHV86" s="140"/>
      <c r="RHW86" s="140"/>
      <c r="RHX86" s="140"/>
      <c r="RHY86" s="140"/>
      <c r="RHZ86" s="140"/>
      <c r="RIA86" s="140"/>
      <c r="RIB86" s="140"/>
      <c r="RIC86" s="140"/>
      <c r="RID86" s="140"/>
      <c r="RIE86" s="140"/>
      <c r="RIF86" s="140"/>
      <c r="RIG86" s="140"/>
      <c r="RIH86" s="140"/>
      <c r="RII86" s="140"/>
      <c r="RIJ86" s="140"/>
      <c r="RIK86" s="140"/>
      <c r="RIL86" s="140"/>
      <c r="RIM86" s="140"/>
      <c r="RIN86" s="140"/>
      <c r="RIO86" s="140"/>
      <c r="RIP86" s="140"/>
      <c r="RIQ86" s="140"/>
      <c r="RIR86" s="140"/>
      <c r="RIS86" s="140"/>
      <c r="RIT86" s="140"/>
      <c r="RIU86" s="140"/>
      <c r="RIV86" s="140"/>
      <c r="RIW86" s="140"/>
      <c r="RIX86" s="140"/>
      <c r="RIY86" s="140"/>
      <c r="RIZ86" s="140"/>
      <c r="RJA86" s="140"/>
      <c r="RJB86" s="140"/>
      <c r="RJC86" s="140"/>
      <c r="RJD86" s="140"/>
      <c r="RJE86" s="140"/>
      <c r="RJF86" s="140"/>
      <c r="RJG86" s="140"/>
      <c r="RJH86" s="140"/>
      <c r="RJI86" s="140"/>
      <c r="RJJ86" s="140"/>
      <c r="RJK86" s="140"/>
      <c r="RJL86" s="140"/>
      <c r="RJM86" s="140"/>
      <c r="RJN86" s="140"/>
      <c r="RJO86" s="140"/>
      <c r="RJP86" s="140"/>
      <c r="RJQ86" s="140"/>
      <c r="RJR86" s="140"/>
      <c r="RJS86" s="140"/>
      <c r="RJT86" s="140"/>
      <c r="RJU86" s="140"/>
      <c r="RJV86" s="140"/>
      <c r="RJW86" s="140"/>
      <c r="RJX86" s="140"/>
      <c r="RJY86" s="140"/>
      <c r="RJZ86" s="140"/>
      <c r="RKA86" s="140"/>
      <c r="RKB86" s="140"/>
      <c r="RKC86" s="140"/>
      <c r="RKD86" s="140"/>
      <c r="RKE86" s="140"/>
      <c r="RKF86" s="140"/>
      <c r="RKG86" s="140"/>
      <c r="RKH86" s="140"/>
      <c r="RKI86" s="140"/>
      <c r="RKJ86" s="140"/>
      <c r="RKK86" s="140"/>
      <c r="RKL86" s="140"/>
      <c r="RKM86" s="140"/>
      <c r="RKN86" s="140"/>
      <c r="RKO86" s="140"/>
      <c r="RKP86" s="140"/>
      <c r="RKQ86" s="140"/>
      <c r="RKR86" s="140"/>
      <c r="RKS86" s="140"/>
      <c r="RKT86" s="140"/>
      <c r="RKU86" s="140"/>
      <c r="RKV86" s="140"/>
      <c r="RKW86" s="140"/>
      <c r="RKX86" s="140"/>
      <c r="RKY86" s="140"/>
      <c r="RKZ86" s="140"/>
      <c r="RLA86" s="140"/>
      <c r="RLB86" s="140"/>
      <c r="RLC86" s="140"/>
      <c r="RLD86" s="140"/>
      <c r="RLE86" s="140"/>
      <c r="RLF86" s="140"/>
      <c r="RLG86" s="140"/>
      <c r="RLH86" s="140"/>
      <c r="RLI86" s="140"/>
      <c r="RLJ86" s="140"/>
      <c r="RLK86" s="140"/>
      <c r="RLL86" s="140"/>
      <c r="RLM86" s="140"/>
      <c r="RLN86" s="140"/>
      <c r="RLO86" s="140"/>
      <c r="RLP86" s="140"/>
      <c r="RLQ86" s="140"/>
      <c r="RLR86" s="140"/>
      <c r="RLS86" s="140"/>
      <c r="RLT86" s="140"/>
      <c r="RLU86" s="140"/>
      <c r="RLV86" s="140"/>
      <c r="RLW86" s="140"/>
      <c r="RLX86" s="140"/>
      <c r="RLY86" s="140"/>
      <c r="RLZ86" s="140"/>
      <c r="RMA86" s="140"/>
      <c r="RMB86" s="140"/>
      <c r="RMC86" s="140"/>
      <c r="RMD86" s="140"/>
      <c r="RME86" s="140"/>
      <c r="RMF86" s="140"/>
      <c r="RMG86" s="140"/>
      <c r="RMH86" s="140"/>
      <c r="RMI86" s="140"/>
      <c r="RMJ86" s="140"/>
      <c r="RMK86" s="140"/>
      <c r="RML86" s="140"/>
      <c r="RMM86" s="140"/>
      <c r="RMN86" s="140"/>
      <c r="RMO86" s="140"/>
      <c r="RMP86" s="140"/>
      <c r="RMQ86" s="140"/>
      <c r="RMR86" s="140"/>
      <c r="RMS86" s="140"/>
      <c r="RMT86" s="140"/>
      <c r="RMU86" s="140"/>
      <c r="RMV86" s="140"/>
      <c r="RMW86" s="140"/>
      <c r="RMX86" s="140"/>
      <c r="RMY86" s="140"/>
      <c r="RMZ86" s="140"/>
      <c r="RNA86" s="140"/>
      <c r="RNB86" s="140"/>
      <c r="RNC86" s="140"/>
      <c r="RND86" s="140"/>
      <c r="RNE86" s="140"/>
      <c r="RNF86" s="140"/>
      <c r="RNG86" s="140"/>
      <c r="RNH86" s="140"/>
      <c r="RNI86" s="140"/>
      <c r="RNJ86" s="140"/>
      <c r="RNK86" s="140"/>
      <c r="RNL86" s="140"/>
      <c r="RNM86" s="140"/>
      <c r="RNN86" s="140"/>
      <c r="RNO86" s="140"/>
      <c r="RNP86" s="140"/>
      <c r="RNQ86" s="140"/>
      <c r="RNR86" s="140"/>
      <c r="RNS86" s="140"/>
      <c r="RNT86" s="140"/>
      <c r="RNU86" s="140"/>
      <c r="RNV86" s="140"/>
      <c r="RNW86" s="140"/>
      <c r="RNX86" s="140"/>
      <c r="RNY86" s="140"/>
      <c r="RNZ86" s="140"/>
      <c r="ROA86" s="140"/>
      <c r="ROB86" s="140"/>
      <c r="ROC86" s="140"/>
      <c r="ROD86" s="140"/>
      <c r="ROE86" s="140"/>
      <c r="ROF86" s="140"/>
      <c r="ROG86" s="140"/>
      <c r="ROH86" s="140"/>
      <c r="ROI86" s="140"/>
      <c r="ROJ86" s="140"/>
      <c r="ROK86" s="140"/>
      <c r="ROL86" s="140"/>
      <c r="ROM86" s="140"/>
      <c r="RON86" s="140"/>
      <c r="ROO86" s="140"/>
      <c r="ROP86" s="140"/>
      <c r="ROQ86" s="140"/>
      <c r="ROR86" s="140"/>
      <c r="ROS86" s="140"/>
      <c r="ROT86" s="140"/>
      <c r="ROU86" s="140"/>
      <c r="ROV86" s="140"/>
      <c r="ROW86" s="140"/>
      <c r="ROX86" s="140"/>
      <c r="ROY86" s="140"/>
      <c r="ROZ86" s="140"/>
      <c r="RPA86" s="140"/>
      <c r="RPB86" s="140"/>
      <c r="RPC86" s="140"/>
      <c r="RPD86" s="140"/>
      <c r="RPE86" s="140"/>
      <c r="RPF86" s="140"/>
      <c r="RPG86" s="140"/>
      <c r="RPH86" s="140"/>
      <c r="RPI86" s="140"/>
      <c r="RPJ86" s="140"/>
      <c r="RPK86" s="140"/>
      <c r="RPL86" s="140"/>
      <c r="RPM86" s="140"/>
      <c r="RPN86" s="140"/>
      <c r="RPO86" s="140"/>
      <c r="RPP86" s="140"/>
      <c r="RPQ86" s="140"/>
      <c r="RPR86" s="140"/>
      <c r="RPS86" s="140"/>
      <c r="RPT86" s="140"/>
      <c r="RPU86" s="140"/>
      <c r="RPV86" s="140"/>
      <c r="RPW86" s="140"/>
      <c r="RPX86" s="140"/>
      <c r="RPY86" s="140"/>
      <c r="RPZ86" s="140"/>
      <c r="RQA86" s="140"/>
      <c r="RQB86" s="140"/>
      <c r="RQC86" s="140"/>
      <c r="RQD86" s="140"/>
      <c r="RQE86" s="140"/>
      <c r="RQF86" s="140"/>
      <c r="RQG86" s="140"/>
      <c r="RQH86" s="140"/>
      <c r="RQI86" s="140"/>
      <c r="RQJ86" s="140"/>
      <c r="RQK86" s="140"/>
      <c r="RQL86" s="140"/>
      <c r="RQM86" s="140"/>
      <c r="RQN86" s="140"/>
      <c r="RQO86" s="140"/>
      <c r="RQP86" s="140"/>
      <c r="RQQ86" s="140"/>
      <c r="RQR86" s="140"/>
      <c r="RQS86" s="140"/>
      <c r="RQT86" s="140"/>
      <c r="RQU86" s="140"/>
      <c r="RQV86" s="140"/>
      <c r="RQW86" s="140"/>
      <c r="RQX86" s="140"/>
      <c r="RQY86" s="140"/>
      <c r="RQZ86" s="140"/>
      <c r="RRA86" s="140"/>
      <c r="RRB86" s="140"/>
      <c r="RRC86" s="140"/>
      <c r="RRD86" s="140"/>
      <c r="RRE86" s="140"/>
      <c r="RRF86" s="140"/>
      <c r="RRG86" s="140"/>
      <c r="RRH86" s="140"/>
      <c r="RRI86" s="140"/>
      <c r="RRJ86" s="140"/>
      <c r="RRK86" s="140"/>
      <c r="RRL86" s="140"/>
      <c r="RRM86" s="140"/>
      <c r="RRN86" s="140"/>
      <c r="RRO86" s="140"/>
      <c r="RRP86" s="140"/>
      <c r="RRQ86" s="140"/>
      <c r="RRR86" s="140"/>
      <c r="RRS86" s="140"/>
      <c r="RRT86" s="140"/>
      <c r="RRU86" s="140"/>
      <c r="RRV86" s="140"/>
      <c r="RRW86" s="140"/>
      <c r="RRX86" s="140"/>
      <c r="RRY86" s="140"/>
      <c r="RRZ86" s="140"/>
      <c r="RSA86" s="140"/>
      <c r="RSB86" s="140"/>
      <c r="RSC86" s="140"/>
      <c r="RSD86" s="140"/>
      <c r="RSE86" s="140"/>
      <c r="RSF86" s="140"/>
      <c r="RSG86" s="140"/>
      <c r="RSH86" s="140"/>
      <c r="RSI86" s="140"/>
      <c r="RSJ86" s="140"/>
      <c r="RSK86" s="140"/>
      <c r="RSL86" s="140"/>
      <c r="RSM86" s="140"/>
      <c r="RSN86" s="140"/>
      <c r="RSO86" s="140"/>
      <c r="RSP86" s="140"/>
      <c r="RSQ86" s="140"/>
      <c r="RSR86" s="140"/>
      <c r="RSS86" s="140"/>
      <c r="RST86" s="140"/>
      <c r="RSU86" s="140"/>
      <c r="RSV86" s="140"/>
      <c r="RSW86" s="140"/>
      <c r="RSX86" s="140"/>
      <c r="RSY86" s="140"/>
      <c r="RSZ86" s="140"/>
      <c r="RTA86" s="140"/>
      <c r="RTB86" s="140"/>
      <c r="RTC86" s="140"/>
      <c r="RTD86" s="140"/>
      <c r="RTE86" s="140"/>
      <c r="RTF86" s="140"/>
      <c r="RTG86" s="140"/>
      <c r="RTH86" s="140"/>
      <c r="RTI86" s="140"/>
      <c r="RTJ86" s="140"/>
      <c r="RTK86" s="140"/>
      <c r="RTL86" s="140"/>
      <c r="RTM86" s="140"/>
      <c r="RTN86" s="140"/>
      <c r="RTO86" s="140"/>
      <c r="RTP86" s="140"/>
      <c r="RTQ86" s="140"/>
      <c r="RTR86" s="140"/>
      <c r="RTS86" s="140"/>
      <c r="RTT86" s="140"/>
      <c r="RTU86" s="140"/>
      <c r="RTV86" s="140"/>
      <c r="RTW86" s="140"/>
      <c r="RTX86" s="140"/>
      <c r="RTY86" s="140"/>
      <c r="RTZ86" s="140"/>
      <c r="RUA86" s="140"/>
      <c r="RUB86" s="140"/>
      <c r="RUC86" s="140"/>
      <c r="RUD86" s="140"/>
      <c r="RUE86" s="140"/>
      <c r="RUF86" s="140"/>
      <c r="RUG86" s="140"/>
      <c r="RUH86" s="140"/>
      <c r="RUI86" s="140"/>
      <c r="RUJ86" s="140"/>
      <c r="RUK86" s="140"/>
      <c r="RUL86" s="140"/>
      <c r="RUM86" s="140"/>
      <c r="RUN86" s="140"/>
      <c r="RUO86" s="140"/>
      <c r="RUP86" s="140"/>
      <c r="RUQ86" s="140"/>
      <c r="RUR86" s="140"/>
      <c r="RUS86" s="140"/>
      <c r="RUT86" s="140"/>
      <c r="RUU86" s="140"/>
      <c r="RUV86" s="140"/>
      <c r="RUW86" s="140"/>
      <c r="RUX86" s="140"/>
      <c r="RUY86" s="140"/>
      <c r="RUZ86" s="140"/>
      <c r="RVA86" s="140"/>
      <c r="RVB86" s="140"/>
      <c r="RVC86" s="140"/>
      <c r="RVD86" s="140"/>
      <c r="RVE86" s="140"/>
      <c r="RVF86" s="140"/>
      <c r="RVG86" s="140"/>
      <c r="RVH86" s="140"/>
      <c r="RVI86" s="140"/>
      <c r="RVJ86" s="140"/>
      <c r="RVK86" s="140"/>
      <c r="RVL86" s="140"/>
      <c r="RVM86" s="140"/>
      <c r="RVN86" s="140"/>
      <c r="RVO86" s="140"/>
      <c r="RVP86" s="140"/>
      <c r="RVQ86" s="140"/>
      <c r="RVR86" s="140"/>
      <c r="RVS86" s="140"/>
      <c r="RVT86" s="140"/>
      <c r="RVU86" s="140"/>
      <c r="RVV86" s="140"/>
      <c r="RVW86" s="140"/>
      <c r="RVX86" s="140"/>
      <c r="RVY86" s="140"/>
      <c r="RVZ86" s="140"/>
      <c r="RWA86" s="140"/>
      <c r="RWB86" s="140"/>
      <c r="RWC86" s="140"/>
      <c r="RWD86" s="140"/>
      <c r="RWE86" s="140"/>
      <c r="RWF86" s="140"/>
      <c r="RWG86" s="140"/>
      <c r="RWH86" s="140"/>
      <c r="RWI86" s="140"/>
      <c r="RWJ86" s="140"/>
      <c r="RWK86" s="140"/>
      <c r="RWL86" s="140"/>
      <c r="RWM86" s="140"/>
      <c r="RWN86" s="140"/>
      <c r="RWO86" s="140"/>
      <c r="RWP86" s="140"/>
      <c r="RWQ86" s="140"/>
      <c r="RWR86" s="140"/>
      <c r="RWS86" s="140"/>
      <c r="RWT86" s="140"/>
      <c r="RWU86" s="140"/>
      <c r="RWV86" s="140"/>
      <c r="RWW86" s="140"/>
      <c r="RWX86" s="140"/>
      <c r="RWY86" s="140"/>
      <c r="RWZ86" s="140"/>
      <c r="RXA86" s="140"/>
      <c r="RXB86" s="140"/>
      <c r="RXC86" s="140"/>
      <c r="RXD86" s="140"/>
      <c r="RXE86" s="140"/>
      <c r="RXF86" s="140"/>
      <c r="RXG86" s="140"/>
      <c r="RXH86" s="140"/>
      <c r="RXI86" s="140"/>
      <c r="RXJ86" s="140"/>
      <c r="RXK86" s="140"/>
      <c r="RXL86" s="140"/>
      <c r="RXM86" s="140"/>
      <c r="RXN86" s="140"/>
      <c r="RXO86" s="140"/>
      <c r="RXP86" s="140"/>
      <c r="RXQ86" s="140"/>
      <c r="RXR86" s="140"/>
      <c r="RXS86" s="140"/>
      <c r="RXT86" s="140"/>
      <c r="RXU86" s="140"/>
      <c r="RXV86" s="140"/>
      <c r="RXW86" s="140"/>
      <c r="RXX86" s="140"/>
      <c r="RXY86" s="140"/>
      <c r="RXZ86" s="140"/>
      <c r="RYA86" s="140"/>
      <c r="RYB86" s="140"/>
      <c r="RYC86" s="140"/>
      <c r="RYD86" s="140"/>
      <c r="RYE86" s="140"/>
      <c r="RYF86" s="140"/>
      <c r="RYG86" s="140"/>
      <c r="RYH86" s="140"/>
      <c r="RYI86" s="140"/>
      <c r="RYJ86" s="140"/>
      <c r="RYK86" s="140"/>
      <c r="RYL86" s="140"/>
      <c r="RYM86" s="140"/>
      <c r="RYN86" s="140"/>
      <c r="RYO86" s="140"/>
      <c r="RYP86" s="140"/>
      <c r="RYQ86" s="140"/>
      <c r="RYR86" s="140"/>
      <c r="RYS86" s="140"/>
      <c r="RYT86" s="140"/>
      <c r="RYU86" s="140"/>
      <c r="RYV86" s="140"/>
      <c r="RYW86" s="140"/>
      <c r="RYX86" s="140"/>
      <c r="RYY86" s="140"/>
      <c r="RYZ86" s="140"/>
      <c r="RZA86" s="140"/>
      <c r="RZB86" s="140"/>
      <c r="RZC86" s="140"/>
      <c r="RZD86" s="140"/>
      <c r="RZE86" s="140"/>
      <c r="RZF86" s="140"/>
      <c r="RZG86" s="140"/>
      <c r="RZH86" s="140"/>
      <c r="RZI86" s="140"/>
      <c r="RZJ86" s="140"/>
      <c r="RZK86" s="140"/>
      <c r="RZL86" s="140"/>
      <c r="RZM86" s="140"/>
      <c r="RZN86" s="140"/>
      <c r="RZO86" s="140"/>
      <c r="RZP86" s="140"/>
      <c r="RZQ86" s="140"/>
      <c r="RZR86" s="140"/>
      <c r="RZS86" s="140"/>
      <c r="RZT86" s="140"/>
      <c r="RZU86" s="140"/>
      <c r="RZV86" s="140"/>
      <c r="RZW86" s="140"/>
      <c r="RZX86" s="140"/>
      <c r="RZY86" s="140"/>
      <c r="RZZ86" s="140"/>
      <c r="SAA86" s="140"/>
      <c r="SAB86" s="140"/>
      <c r="SAC86" s="140"/>
      <c r="SAD86" s="140"/>
      <c r="SAE86" s="140"/>
      <c r="SAF86" s="140"/>
      <c r="SAG86" s="140"/>
      <c r="SAH86" s="140"/>
      <c r="SAI86" s="140"/>
      <c r="SAJ86" s="140"/>
      <c r="SAK86" s="140"/>
      <c r="SAL86" s="140"/>
      <c r="SAM86" s="140"/>
      <c r="SAN86" s="140"/>
      <c r="SAO86" s="140"/>
      <c r="SAP86" s="140"/>
      <c r="SAQ86" s="140"/>
      <c r="SAR86" s="140"/>
      <c r="SAS86" s="140"/>
      <c r="SAT86" s="140"/>
      <c r="SAU86" s="140"/>
      <c r="SAV86" s="140"/>
      <c r="SAW86" s="140"/>
      <c r="SAX86" s="140"/>
      <c r="SAY86" s="140"/>
      <c r="SAZ86" s="140"/>
      <c r="SBA86" s="140"/>
      <c r="SBB86" s="140"/>
      <c r="SBC86" s="140"/>
      <c r="SBD86" s="140"/>
      <c r="SBE86" s="140"/>
      <c r="SBF86" s="140"/>
      <c r="SBG86" s="140"/>
      <c r="SBH86" s="140"/>
      <c r="SBI86" s="140"/>
      <c r="SBJ86" s="140"/>
      <c r="SBK86" s="140"/>
      <c r="SBL86" s="140"/>
      <c r="SBM86" s="140"/>
      <c r="SBN86" s="140"/>
      <c r="SBO86" s="140"/>
      <c r="SBP86" s="140"/>
      <c r="SBQ86" s="140"/>
      <c r="SBR86" s="140"/>
      <c r="SBS86" s="140"/>
      <c r="SBT86" s="140"/>
      <c r="SBU86" s="140"/>
      <c r="SBV86" s="140"/>
      <c r="SBW86" s="140"/>
      <c r="SBX86" s="140"/>
      <c r="SBY86" s="140"/>
      <c r="SBZ86" s="140"/>
      <c r="SCA86" s="140"/>
      <c r="SCB86" s="140"/>
      <c r="SCC86" s="140"/>
      <c r="SCD86" s="140"/>
      <c r="SCE86" s="140"/>
      <c r="SCF86" s="140"/>
      <c r="SCG86" s="140"/>
      <c r="SCH86" s="140"/>
      <c r="SCI86" s="140"/>
      <c r="SCJ86" s="140"/>
      <c r="SCK86" s="140"/>
      <c r="SCL86" s="140"/>
      <c r="SCM86" s="140"/>
      <c r="SCN86" s="140"/>
      <c r="SCO86" s="140"/>
      <c r="SCP86" s="140"/>
      <c r="SCQ86" s="140"/>
      <c r="SCR86" s="140"/>
      <c r="SCS86" s="140"/>
      <c r="SCT86" s="140"/>
      <c r="SCU86" s="140"/>
      <c r="SCV86" s="140"/>
      <c r="SCW86" s="140"/>
      <c r="SCX86" s="140"/>
      <c r="SCY86" s="140"/>
      <c r="SCZ86" s="140"/>
      <c r="SDA86" s="140"/>
      <c r="SDB86" s="140"/>
      <c r="SDC86" s="140"/>
      <c r="SDD86" s="140"/>
      <c r="SDE86" s="140"/>
      <c r="SDF86" s="140"/>
      <c r="SDG86" s="140"/>
      <c r="SDH86" s="140"/>
      <c r="SDI86" s="140"/>
      <c r="SDJ86" s="140"/>
      <c r="SDK86" s="140"/>
      <c r="SDL86" s="140"/>
      <c r="SDM86" s="140"/>
      <c r="SDN86" s="140"/>
      <c r="SDO86" s="140"/>
      <c r="SDP86" s="140"/>
      <c r="SDQ86" s="140"/>
      <c r="SDR86" s="140"/>
      <c r="SDS86" s="140"/>
      <c r="SDT86" s="140"/>
      <c r="SDU86" s="140"/>
      <c r="SDV86" s="140"/>
      <c r="SDW86" s="140"/>
      <c r="SDX86" s="140"/>
      <c r="SDY86" s="140"/>
      <c r="SDZ86" s="140"/>
      <c r="SEA86" s="140"/>
      <c r="SEB86" s="140"/>
      <c r="SEC86" s="140"/>
      <c r="SED86" s="140"/>
      <c r="SEE86" s="140"/>
      <c r="SEF86" s="140"/>
      <c r="SEG86" s="140"/>
      <c r="SEH86" s="140"/>
      <c r="SEI86" s="140"/>
      <c r="SEJ86" s="140"/>
      <c r="SEK86" s="140"/>
      <c r="SEL86" s="140"/>
      <c r="SEM86" s="140"/>
      <c r="SEN86" s="140"/>
      <c r="SEO86" s="140"/>
      <c r="SEP86" s="140"/>
      <c r="SEQ86" s="140"/>
      <c r="SER86" s="140"/>
      <c r="SES86" s="140"/>
      <c r="SET86" s="140"/>
      <c r="SEU86" s="140"/>
      <c r="SEV86" s="140"/>
      <c r="SEW86" s="140"/>
      <c r="SEX86" s="140"/>
      <c r="SEY86" s="140"/>
      <c r="SEZ86" s="140"/>
      <c r="SFA86" s="140"/>
      <c r="SFB86" s="140"/>
      <c r="SFC86" s="140"/>
      <c r="SFD86" s="140"/>
      <c r="SFE86" s="140"/>
      <c r="SFF86" s="140"/>
      <c r="SFG86" s="140"/>
      <c r="SFH86" s="140"/>
      <c r="SFI86" s="140"/>
      <c r="SFJ86" s="140"/>
      <c r="SFK86" s="140"/>
      <c r="SFL86" s="140"/>
      <c r="SFM86" s="140"/>
      <c r="SFN86" s="140"/>
      <c r="SFO86" s="140"/>
      <c r="SFP86" s="140"/>
      <c r="SFQ86" s="140"/>
      <c r="SFR86" s="140"/>
      <c r="SFS86" s="140"/>
      <c r="SFT86" s="140"/>
      <c r="SFU86" s="140"/>
      <c r="SFV86" s="140"/>
      <c r="SFW86" s="140"/>
      <c r="SFX86" s="140"/>
      <c r="SFY86" s="140"/>
      <c r="SFZ86" s="140"/>
      <c r="SGA86" s="140"/>
      <c r="SGB86" s="140"/>
      <c r="SGC86" s="140"/>
      <c r="SGD86" s="140"/>
      <c r="SGE86" s="140"/>
      <c r="SGF86" s="140"/>
      <c r="SGG86" s="140"/>
      <c r="SGH86" s="140"/>
      <c r="SGI86" s="140"/>
      <c r="SGJ86" s="140"/>
      <c r="SGK86" s="140"/>
      <c r="SGL86" s="140"/>
      <c r="SGM86" s="140"/>
      <c r="SGN86" s="140"/>
      <c r="SGO86" s="140"/>
      <c r="SGP86" s="140"/>
      <c r="SGQ86" s="140"/>
      <c r="SGR86" s="140"/>
      <c r="SGS86" s="140"/>
      <c r="SGT86" s="140"/>
      <c r="SGU86" s="140"/>
      <c r="SGV86" s="140"/>
      <c r="SGW86" s="140"/>
      <c r="SGX86" s="140"/>
      <c r="SGY86" s="140"/>
      <c r="SGZ86" s="140"/>
      <c r="SHA86" s="140"/>
      <c r="SHB86" s="140"/>
      <c r="SHC86" s="140"/>
      <c r="SHD86" s="140"/>
      <c r="SHE86" s="140"/>
      <c r="SHF86" s="140"/>
      <c r="SHG86" s="140"/>
      <c r="SHH86" s="140"/>
      <c r="SHI86" s="140"/>
      <c r="SHJ86" s="140"/>
      <c r="SHK86" s="140"/>
      <c r="SHL86" s="140"/>
      <c r="SHM86" s="140"/>
      <c r="SHN86" s="140"/>
      <c r="SHO86" s="140"/>
      <c r="SHP86" s="140"/>
      <c r="SHQ86" s="140"/>
      <c r="SHR86" s="140"/>
      <c r="SHS86" s="140"/>
      <c r="SHT86" s="140"/>
      <c r="SHU86" s="140"/>
      <c r="SHV86" s="140"/>
      <c r="SHW86" s="140"/>
      <c r="SHX86" s="140"/>
      <c r="SHY86" s="140"/>
      <c r="SHZ86" s="140"/>
      <c r="SIA86" s="140"/>
      <c r="SIB86" s="140"/>
      <c r="SIC86" s="140"/>
      <c r="SID86" s="140"/>
      <c r="SIE86" s="140"/>
      <c r="SIF86" s="140"/>
      <c r="SIG86" s="140"/>
      <c r="SIH86" s="140"/>
      <c r="SII86" s="140"/>
      <c r="SIJ86" s="140"/>
      <c r="SIK86" s="140"/>
      <c r="SIL86" s="140"/>
      <c r="SIM86" s="140"/>
      <c r="SIN86" s="140"/>
      <c r="SIO86" s="140"/>
      <c r="SIP86" s="140"/>
      <c r="SIQ86" s="140"/>
      <c r="SIR86" s="140"/>
      <c r="SIS86" s="140"/>
      <c r="SIT86" s="140"/>
      <c r="SIU86" s="140"/>
      <c r="SIV86" s="140"/>
      <c r="SIW86" s="140"/>
      <c r="SIX86" s="140"/>
      <c r="SIY86" s="140"/>
      <c r="SIZ86" s="140"/>
      <c r="SJA86" s="140"/>
      <c r="SJB86" s="140"/>
      <c r="SJC86" s="140"/>
      <c r="SJD86" s="140"/>
      <c r="SJE86" s="140"/>
      <c r="SJF86" s="140"/>
      <c r="SJG86" s="140"/>
      <c r="SJH86" s="140"/>
      <c r="SJI86" s="140"/>
      <c r="SJJ86" s="140"/>
      <c r="SJK86" s="140"/>
      <c r="SJL86" s="140"/>
      <c r="SJM86" s="140"/>
      <c r="SJN86" s="140"/>
      <c r="SJO86" s="140"/>
      <c r="SJP86" s="140"/>
      <c r="SJQ86" s="140"/>
      <c r="SJR86" s="140"/>
      <c r="SJS86" s="140"/>
      <c r="SJT86" s="140"/>
      <c r="SJU86" s="140"/>
      <c r="SJV86" s="140"/>
      <c r="SJW86" s="140"/>
      <c r="SJX86" s="140"/>
      <c r="SJY86" s="140"/>
      <c r="SJZ86" s="140"/>
      <c r="SKA86" s="140"/>
      <c r="SKB86" s="140"/>
      <c r="SKC86" s="140"/>
      <c r="SKD86" s="140"/>
      <c r="SKE86" s="140"/>
      <c r="SKF86" s="140"/>
      <c r="SKG86" s="140"/>
      <c r="SKH86" s="140"/>
      <c r="SKI86" s="140"/>
      <c r="SKJ86" s="140"/>
      <c r="SKK86" s="140"/>
      <c r="SKL86" s="140"/>
      <c r="SKM86" s="140"/>
      <c r="SKN86" s="140"/>
      <c r="SKO86" s="140"/>
      <c r="SKP86" s="140"/>
      <c r="SKQ86" s="140"/>
      <c r="SKR86" s="140"/>
      <c r="SKS86" s="140"/>
      <c r="SKT86" s="140"/>
      <c r="SKU86" s="140"/>
      <c r="SKV86" s="140"/>
      <c r="SKW86" s="140"/>
      <c r="SKX86" s="140"/>
      <c r="SKY86" s="140"/>
      <c r="SKZ86" s="140"/>
      <c r="SLA86" s="140"/>
      <c r="SLB86" s="140"/>
      <c r="SLC86" s="140"/>
      <c r="SLD86" s="140"/>
      <c r="SLE86" s="140"/>
      <c r="SLF86" s="140"/>
      <c r="SLG86" s="140"/>
      <c r="SLH86" s="140"/>
      <c r="SLI86" s="140"/>
      <c r="SLJ86" s="140"/>
      <c r="SLK86" s="140"/>
      <c r="SLL86" s="140"/>
      <c r="SLM86" s="140"/>
      <c r="SLN86" s="140"/>
      <c r="SLO86" s="140"/>
      <c r="SLP86" s="140"/>
      <c r="SLQ86" s="140"/>
      <c r="SLR86" s="140"/>
      <c r="SLS86" s="140"/>
      <c r="SLT86" s="140"/>
      <c r="SLU86" s="140"/>
      <c r="SLV86" s="140"/>
      <c r="SLW86" s="140"/>
      <c r="SLX86" s="140"/>
      <c r="SLY86" s="140"/>
      <c r="SLZ86" s="140"/>
      <c r="SMA86" s="140"/>
      <c r="SMB86" s="140"/>
      <c r="SMC86" s="140"/>
      <c r="SMD86" s="140"/>
      <c r="SME86" s="140"/>
      <c r="SMF86" s="140"/>
      <c r="SMG86" s="140"/>
      <c r="SMH86" s="140"/>
      <c r="SMI86" s="140"/>
      <c r="SMJ86" s="140"/>
      <c r="SMK86" s="140"/>
      <c r="SML86" s="140"/>
      <c r="SMM86" s="140"/>
      <c r="SMN86" s="140"/>
      <c r="SMO86" s="140"/>
      <c r="SMP86" s="140"/>
      <c r="SMQ86" s="140"/>
      <c r="SMR86" s="140"/>
      <c r="SMS86" s="140"/>
      <c r="SMT86" s="140"/>
      <c r="SMU86" s="140"/>
      <c r="SMV86" s="140"/>
      <c r="SMW86" s="140"/>
      <c r="SMX86" s="140"/>
      <c r="SMY86" s="140"/>
      <c r="SMZ86" s="140"/>
      <c r="SNA86" s="140"/>
      <c r="SNB86" s="140"/>
      <c r="SNC86" s="140"/>
      <c r="SND86" s="140"/>
      <c r="SNE86" s="140"/>
      <c r="SNF86" s="140"/>
      <c r="SNG86" s="140"/>
      <c r="SNH86" s="140"/>
      <c r="SNI86" s="140"/>
      <c r="SNJ86" s="140"/>
      <c r="SNK86" s="140"/>
      <c r="SNL86" s="140"/>
      <c r="SNM86" s="140"/>
      <c r="SNN86" s="140"/>
      <c r="SNO86" s="140"/>
      <c r="SNP86" s="140"/>
      <c r="SNQ86" s="140"/>
      <c r="SNR86" s="140"/>
      <c r="SNS86" s="140"/>
      <c r="SNT86" s="140"/>
      <c r="SNU86" s="140"/>
      <c r="SNV86" s="140"/>
      <c r="SNW86" s="140"/>
      <c r="SNX86" s="140"/>
      <c r="SNY86" s="140"/>
      <c r="SNZ86" s="140"/>
      <c r="SOA86" s="140"/>
      <c r="SOB86" s="140"/>
      <c r="SOC86" s="140"/>
      <c r="SOD86" s="140"/>
      <c r="SOE86" s="140"/>
      <c r="SOF86" s="140"/>
      <c r="SOG86" s="140"/>
      <c r="SOH86" s="140"/>
      <c r="SOI86" s="140"/>
      <c r="SOJ86" s="140"/>
      <c r="SOK86" s="140"/>
      <c r="SOL86" s="140"/>
      <c r="SOM86" s="140"/>
      <c r="SON86" s="140"/>
      <c r="SOO86" s="140"/>
      <c r="SOP86" s="140"/>
      <c r="SOQ86" s="140"/>
      <c r="SOR86" s="140"/>
      <c r="SOS86" s="140"/>
      <c r="SOT86" s="140"/>
      <c r="SOU86" s="140"/>
      <c r="SOV86" s="140"/>
      <c r="SOW86" s="140"/>
      <c r="SOX86" s="140"/>
      <c r="SOY86" s="140"/>
      <c r="SOZ86" s="140"/>
      <c r="SPA86" s="140"/>
      <c r="SPB86" s="140"/>
      <c r="SPC86" s="140"/>
      <c r="SPD86" s="140"/>
      <c r="SPE86" s="140"/>
      <c r="SPF86" s="140"/>
      <c r="SPG86" s="140"/>
      <c r="SPH86" s="140"/>
      <c r="SPI86" s="140"/>
      <c r="SPJ86" s="140"/>
      <c r="SPK86" s="140"/>
      <c r="SPL86" s="140"/>
      <c r="SPM86" s="140"/>
      <c r="SPN86" s="140"/>
      <c r="SPO86" s="140"/>
      <c r="SPP86" s="140"/>
      <c r="SPQ86" s="140"/>
      <c r="SPR86" s="140"/>
      <c r="SPS86" s="140"/>
      <c r="SPT86" s="140"/>
      <c r="SPU86" s="140"/>
      <c r="SPV86" s="140"/>
      <c r="SPW86" s="140"/>
      <c r="SPX86" s="140"/>
      <c r="SPY86" s="140"/>
      <c r="SPZ86" s="140"/>
      <c r="SQA86" s="140"/>
      <c r="SQB86" s="140"/>
      <c r="SQC86" s="140"/>
      <c r="SQD86" s="140"/>
      <c r="SQE86" s="140"/>
      <c r="SQF86" s="140"/>
      <c r="SQG86" s="140"/>
      <c r="SQH86" s="140"/>
      <c r="SQI86" s="140"/>
      <c r="SQJ86" s="140"/>
      <c r="SQK86" s="140"/>
      <c r="SQL86" s="140"/>
      <c r="SQM86" s="140"/>
      <c r="SQN86" s="140"/>
      <c r="SQO86" s="140"/>
      <c r="SQP86" s="140"/>
      <c r="SQQ86" s="140"/>
      <c r="SQR86" s="140"/>
      <c r="SQS86" s="140"/>
      <c r="SQT86" s="140"/>
      <c r="SQU86" s="140"/>
      <c r="SQV86" s="140"/>
      <c r="SQW86" s="140"/>
      <c r="SQX86" s="140"/>
      <c r="SQY86" s="140"/>
      <c r="SQZ86" s="140"/>
      <c r="SRA86" s="140"/>
      <c r="SRB86" s="140"/>
      <c r="SRC86" s="140"/>
      <c r="SRD86" s="140"/>
      <c r="SRE86" s="140"/>
      <c r="SRF86" s="140"/>
      <c r="SRG86" s="140"/>
      <c r="SRH86" s="140"/>
      <c r="SRI86" s="140"/>
      <c r="SRJ86" s="140"/>
      <c r="SRK86" s="140"/>
      <c r="SRL86" s="140"/>
      <c r="SRM86" s="140"/>
      <c r="SRN86" s="140"/>
      <c r="SRO86" s="140"/>
      <c r="SRP86" s="140"/>
      <c r="SRQ86" s="140"/>
      <c r="SRR86" s="140"/>
      <c r="SRS86" s="140"/>
      <c r="SRT86" s="140"/>
      <c r="SRU86" s="140"/>
      <c r="SRV86" s="140"/>
      <c r="SRW86" s="140"/>
      <c r="SRX86" s="140"/>
      <c r="SRY86" s="140"/>
      <c r="SRZ86" s="140"/>
      <c r="SSA86" s="140"/>
      <c r="SSB86" s="140"/>
      <c r="SSC86" s="140"/>
      <c r="SSD86" s="140"/>
      <c r="SSE86" s="140"/>
      <c r="SSF86" s="140"/>
      <c r="SSG86" s="140"/>
      <c r="SSH86" s="140"/>
      <c r="SSI86" s="140"/>
      <c r="SSJ86" s="140"/>
      <c r="SSK86" s="140"/>
      <c r="SSL86" s="140"/>
      <c r="SSM86" s="140"/>
      <c r="SSN86" s="140"/>
      <c r="SSO86" s="140"/>
      <c r="SSP86" s="140"/>
      <c r="SSQ86" s="140"/>
      <c r="SSR86" s="140"/>
      <c r="SSS86" s="140"/>
      <c r="SST86" s="140"/>
      <c r="SSU86" s="140"/>
      <c r="SSV86" s="140"/>
      <c r="SSW86" s="140"/>
      <c r="SSX86" s="140"/>
      <c r="SSY86" s="140"/>
      <c r="SSZ86" s="140"/>
      <c r="STA86" s="140"/>
      <c r="STB86" s="140"/>
      <c r="STC86" s="140"/>
      <c r="STD86" s="140"/>
      <c r="STE86" s="140"/>
      <c r="STF86" s="140"/>
      <c r="STG86" s="140"/>
      <c r="STH86" s="140"/>
      <c r="STI86" s="140"/>
      <c r="STJ86" s="140"/>
      <c r="STK86" s="140"/>
      <c r="STL86" s="140"/>
      <c r="STM86" s="140"/>
      <c r="STN86" s="140"/>
      <c r="STO86" s="140"/>
      <c r="STP86" s="140"/>
      <c r="STQ86" s="140"/>
      <c r="STR86" s="140"/>
      <c r="STS86" s="140"/>
      <c r="STT86" s="140"/>
      <c r="STU86" s="140"/>
      <c r="STV86" s="140"/>
      <c r="STW86" s="140"/>
      <c r="STX86" s="140"/>
      <c r="STY86" s="140"/>
      <c r="STZ86" s="140"/>
      <c r="SUA86" s="140"/>
      <c r="SUB86" s="140"/>
      <c r="SUC86" s="140"/>
      <c r="SUD86" s="140"/>
      <c r="SUE86" s="140"/>
      <c r="SUF86" s="140"/>
      <c r="SUG86" s="140"/>
      <c r="SUH86" s="140"/>
      <c r="SUI86" s="140"/>
      <c r="SUJ86" s="140"/>
      <c r="SUK86" s="140"/>
      <c r="SUL86" s="140"/>
      <c r="SUM86" s="140"/>
      <c r="SUN86" s="140"/>
      <c r="SUO86" s="140"/>
      <c r="SUP86" s="140"/>
      <c r="SUQ86" s="140"/>
      <c r="SUR86" s="140"/>
      <c r="SUS86" s="140"/>
      <c r="SUT86" s="140"/>
      <c r="SUU86" s="140"/>
      <c r="SUV86" s="140"/>
      <c r="SUW86" s="140"/>
      <c r="SUX86" s="140"/>
      <c r="SUY86" s="140"/>
      <c r="SUZ86" s="140"/>
      <c r="SVA86" s="140"/>
      <c r="SVB86" s="140"/>
      <c r="SVC86" s="140"/>
      <c r="SVD86" s="140"/>
      <c r="SVE86" s="140"/>
      <c r="SVF86" s="140"/>
      <c r="SVG86" s="140"/>
      <c r="SVH86" s="140"/>
      <c r="SVI86" s="140"/>
      <c r="SVJ86" s="140"/>
      <c r="SVK86" s="140"/>
      <c r="SVL86" s="140"/>
      <c r="SVM86" s="140"/>
      <c r="SVN86" s="140"/>
      <c r="SVO86" s="140"/>
      <c r="SVP86" s="140"/>
      <c r="SVQ86" s="140"/>
      <c r="SVR86" s="140"/>
      <c r="SVS86" s="140"/>
      <c r="SVT86" s="140"/>
      <c r="SVU86" s="140"/>
      <c r="SVV86" s="140"/>
      <c r="SVW86" s="140"/>
      <c r="SVX86" s="140"/>
      <c r="SVY86" s="140"/>
      <c r="SVZ86" s="140"/>
      <c r="SWA86" s="140"/>
      <c r="SWB86" s="140"/>
      <c r="SWC86" s="140"/>
      <c r="SWD86" s="140"/>
      <c r="SWE86" s="140"/>
      <c r="SWF86" s="140"/>
      <c r="SWG86" s="140"/>
      <c r="SWH86" s="140"/>
      <c r="SWI86" s="140"/>
      <c r="SWJ86" s="140"/>
      <c r="SWK86" s="140"/>
      <c r="SWL86" s="140"/>
      <c r="SWM86" s="140"/>
      <c r="SWN86" s="140"/>
      <c r="SWO86" s="140"/>
      <c r="SWP86" s="140"/>
      <c r="SWQ86" s="140"/>
      <c r="SWR86" s="140"/>
      <c r="SWS86" s="140"/>
      <c r="SWT86" s="140"/>
      <c r="SWU86" s="140"/>
      <c r="SWV86" s="140"/>
      <c r="SWW86" s="140"/>
      <c r="SWX86" s="140"/>
      <c r="SWY86" s="140"/>
      <c r="SWZ86" s="140"/>
      <c r="SXA86" s="140"/>
      <c r="SXB86" s="140"/>
      <c r="SXC86" s="140"/>
      <c r="SXD86" s="140"/>
      <c r="SXE86" s="140"/>
      <c r="SXF86" s="140"/>
      <c r="SXG86" s="140"/>
      <c r="SXH86" s="140"/>
      <c r="SXI86" s="140"/>
      <c r="SXJ86" s="140"/>
      <c r="SXK86" s="140"/>
      <c r="SXL86" s="140"/>
      <c r="SXM86" s="140"/>
      <c r="SXN86" s="140"/>
      <c r="SXO86" s="140"/>
      <c r="SXP86" s="140"/>
      <c r="SXQ86" s="140"/>
      <c r="SXR86" s="140"/>
      <c r="SXS86" s="140"/>
      <c r="SXT86" s="140"/>
      <c r="SXU86" s="140"/>
      <c r="SXV86" s="140"/>
      <c r="SXW86" s="140"/>
      <c r="SXX86" s="140"/>
      <c r="SXY86" s="140"/>
      <c r="SXZ86" s="140"/>
      <c r="SYA86" s="140"/>
      <c r="SYB86" s="140"/>
      <c r="SYC86" s="140"/>
      <c r="SYD86" s="140"/>
      <c r="SYE86" s="140"/>
      <c r="SYF86" s="140"/>
      <c r="SYG86" s="140"/>
      <c r="SYH86" s="140"/>
      <c r="SYI86" s="140"/>
      <c r="SYJ86" s="140"/>
      <c r="SYK86" s="140"/>
      <c r="SYL86" s="140"/>
      <c r="SYM86" s="140"/>
      <c r="SYN86" s="140"/>
      <c r="SYO86" s="140"/>
      <c r="SYP86" s="140"/>
      <c r="SYQ86" s="140"/>
      <c r="SYR86" s="140"/>
      <c r="SYS86" s="140"/>
      <c r="SYT86" s="140"/>
      <c r="SYU86" s="140"/>
      <c r="SYV86" s="140"/>
      <c r="SYW86" s="140"/>
      <c r="SYX86" s="140"/>
      <c r="SYY86" s="140"/>
      <c r="SYZ86" s="140"/>
      <c r="SZA86" s="140"/>
      <c r="SZB86" s="140"/>
      <c r="SZC86" s="140"/>
      <c r="SZD86" s="140"/>
      <c r="SZE86" s="140"/>
      <c r="SZF86" s="140"/>
      <c r="SZG86" s="140"/>
      <c r="SZH86" s="140"/>
      <c r="SZI86" s="140"/>
      <c r="SZJ86" s="140"/>
      <c r="SZK86" s="140"/>
      <c r="SZL86" s="140"/>
      <c r="SZM86" s="140"/>
      <c r="SZN86" s="140"/>
      <c r="SZO86" s="140"/>
      <c r="SZP86" s="140"/>
      <c r="SZQ86" s="140"/>
      <c r="SZR86" s="140"/>
      <c r="SZS86" s="140"/>
      <c r="SZT86" s="140"/>
      <c r="SZU86" s="140"/>
      <c r="SZV86" s="140"/>
      <c r="SZW86" s="140"/>
      <c r="SZX86" s="140"/>
      <c r="SZY86" s="140"/>
      <c r="SZZ86" s="140"/>
      <c r="TAA86" s="140"/>
      <c r="TAB86" s="140"/>
      <c r="TAC86" s="140"/>
      <c r="TAD86" s="140"/>
      <c r="TAE86" s="140"/>
      <c r="TAF86" s="140"/>
      <c r="TAG86" s="140"/>
      <c r="TAH86" s="140"/>
      <c r="TAI86" s="140"/>
      <c r="TAJ86" s="140"/>
      <c r="TAK86" s="140"/>
      <c r="TAL86" s="140"/>
      <c r="TAM86" s="140"/>
      <c r="TAN86" s="140"/>
      <c r="TAO86" s="140"/>
      <c r="TAP86" s="140"/>
      <c r="TAQ86" s="140"/>
      <c r="TAR86" s="140"/>
      <c r="TAS86" s="140"/>
      <c r="TAT86" s="140"/>
      <c r="TAU86" s="140"/>
      <c r="TAV86" s="140"/>
      <c r="TAW86" s="140"/>
      <c r="TAX86" s="140"/>
      <c r="TAY86" s="140"/>
      <c r="TAZ86" s="140"/>
      <c r="TBA86" s="140"/>
      <c r="TBB86" s="140"/>
      <c r="TBC86" s="140"/>
      <c r="TBD86" s="140"/>
      <c r="TBE86" s="140"/>
      <c r="TBF86" s="140"/>
      <c r="TBG86" s="140"/>
      <c r="TBH86" s="140"/>
      <c r="TBI86" s="140"/>
      <c r="TBJ86" s="140"/>
      <c r="TBK86" s="140"/>
      <c r="TBL86" s="140"/>
      <c r="TBM86" s="140"/>
      <c r="TBN86" s="140"/>
      <c r="TBO86" s="140"/>
      <c r="TBP86" s="140"/>
      <c r="TBQ86" s="140"/>
      <c r="TBR86" s="140"/>
      <c r="TBS86" s="140"/>
      <c r="TBT86" s="140"/>
      <c r="TBU86" s="140"/>
      <c r="TBV86" s="140"/>
      <c r="TBW86" s="140"/>
      <c r="TBX86" s="140"/>
      <c r="TBY86" s="140"/>
      <c r="TBZ86" s="140"/>
      <c r="TCA86" s="140"/>
      <c r="TCB86" s="140"/>
      <c r="TCC86" s="140"/>
      <c r="TCD86" s="140"/>
      <c r="TCE86" s="140"/>
      <c r="TCF86" s="140"/>
      <c r="TCG86" s="140"/>
      <c r="TCH86" s="140"/>
      <c r="TCI86" s="140"/>
      <c r="TCJ86" s="140"/>
      <c r="TCK86" s="140"/>
      <c r="TCL86" s="140"/>
      <c r="TCM86" s="140"/>
      <c r="TCN86" s="140"/>
      <c r="TCO86" s="140"/>
      <c r="TCP86" s="140"/>
      <c r="TCQ86" s="140"/>
      <c r="TCR86" s="140"/>
      <c r="TCS86" s="140"/>
      <c r="TCT86" s="140"/>
      <c r="TCU86" s="140"/>
      <c r="TCV86" s="140"/>
      <c r="TCW86" s="140"/>
      <c r="TCX86" s="140"/>
      <c r="TCY86" s="140"/>
      <c r="TCZ86" s="140"/>
      <c r="TDA86" s="140"/>
      <c r="TDB86" s="140"/>
      <c r="TDC86" s="140"/>
      <c r="TDD86" s="140"/>
      <c r="TDE86" s="140"/>
      <c r="TDF86" s="140"/>
      <c r="TDG86" s="140"/>
      <c r="TDH86" s="140"/>
      <c r="TDI86" s="140"/>
      <c r="TDJ86" s="140"/>
      <c r="TDK86" s="140"/>
      <c r="TDL86" s="140"/>
      <c r="TDM86" s="140"/>
      <c r="TDN86" s="140"/>
      <c r="TDO86" s="140"/>
      <c r="TDP86" s="140"/>
      <c r="TDQ86" s="140"/>
      <c r="TDR86" s="140"/>
      <c r="TDS86" s="140"/>
      <c r="TDT86" s="140"/>
      <c r="TDU86" s="140"/>
      <c r="TDV86" s="140"/>
      <c r="TDW86" s="140"/>
      <c r="TDX86" s="140"/>
      <c r="TDY86" s="140"/>
      <c r="TDZ86" s="140"/>
      <c r="TEA86" s="140"/>
      <c r="TEB86" s="140"/>
      <c r="TEC86" s="140"/>
      <c r="TED86" s="140"/>
      <c r="TEE86" s="140"/>
      <c r="TEF86" s="140"/>
      <c r="TEG86" s="140"/>
      <c r="TEH86" s="140"/>
      <c r="TEI86" s="140"/>
      <c r="TEJ86" s="140"/>
      <c r="TEK86" s="140"/>
      <c r="TEL86" s="140"/>
      <c r="TEM86" s="140"/>
      <c r="TEN86" s="140"/>
      <c r="TEO86" s="140"/>
      <c r="TEP86" s="140"/>
      <c r="TEQ86" s="140"/>
      <c r="TER86" s="140"/>
      <c r="TES86" s="140"/>
      <c r="TET86" s="140"/>
      <c r="TEU86" s="140"/>
      <c r="TEV86" s="140"/>
      <c r="TEW86" s="140"/>
      <c r="TEX86" s="140"/>
      <c r="TEY86" s="140"/>
      <c r="TEZ86" s="140"/>
      <c r="TFA86" s="140"/>
      <c r="TFB86" s="140"/>
      <c r="TFC86" s="140"/>
      <c r="TFD86" s="140"/>
      <c r="TFE86" s="140"/>
      <c r="TFF86" s="140"/>
      <c r="TFG86" s="140"/>
      <c r="TFH86" s="140"/>
      <c r="TFI86" s="140"/>
      <c r="TFJ86" s="140"/>
      <c r="TFK86" s="140"/>
      <c r="TFL86" s="140"/>
      <c r="TFM86" s="140"/>
      <c r="TFN86" s="140"/>
      <c r="TFO86" s="140"/>
      <c r="TFP86" s="140"/>
      <c r="TFQ86" s="140"/>
      <c r="TFR86" s="140"/>
      <c r="TFS86" s="140"/>
      <c r="TFT86" s="140"/>
      <c r="TFU86" s="140"/>
      <c r="TFV86" s="140"/>
      <c r="TFW86" s="140"/>
      <c r="TFX86" s="140"/>
      <c r="TFY86" s="140"/>
      <c r="TFZ86" s="140"/>
      <c r="TGA86" s="140"/>
      <c r="TGB86" s="140"/>
      <c r="TGC86" s="140"/>
      <c r="TGD86" s="140"/>
      <c r="TGE86" s="140"/>
      <c r="TGF86" s="140"/>
      <c r="TGG86" s="140"/>
      <c r="TGH86" s="140"/>
      <c r="TGI86" s="140"/>
      <c r="TGJ86" s="140"/>
      <c r="TGK86" s="140"/>
      <c r="TGL86" s="140"/>
      <c r="TGM86" s="140"/>
      <c r="TGN86" s="140"/>
      <c r="TGO86" s="140"/>
      <c r="TGP86" s="140"/>
      <c r="TGQ86" s="140"/>
      <c r="TGR86" s="140"/>
      <c r="TGS86" s="140"/>
      <c r="TGT86" s="140"/>
      <c r="TGU86" s="140"/>
      <c r="TGV86" s="140"/>
      <c r="TGW86" s="140"/>
      <c r="TGX86" s="140"/>
      <c r="TGY86" s="140"/>
      <c r="TGZ86" s="140"/>
      <c r="THA86" s="140"/>
      <c r="THB86" s="140"/>
      <c r="THC86" s="140"/>
      <c r="THD86" s="140"/>
      <c r="THE86" s="140"/>
      <c r="THF86" s="140"/>
      <c r="THG86" s="140"/>
      <c r="THH86" s="140"/>
      <c r="THI86" s="140"/>
      <c r="THJ86" s="140"/>
      <c r="THK86" s="140"/>
      <c r="THL86" s="140"/>
      <c r="THM86" s="140"/>
      <c r="THN86" s="140"/>
      <c r="THO86" s="140"/>
      <c r="THP86" s="140"/>
      <c r="THQ86" s="140"/>
      <c r="THR86" s="140"/>
      <c r="THS86" s="140"/>
      <c r="THT86" s="140"/>
      <c r="THU86" s="140"/>
      <c r="THV86" s="140"/>
      <c r="THW86" s="140"/>
      <c r="THX86" s="140"/>
      <c r="THY86" s="140"/>
      <c r="THZ86" s="140"/>
      <c r="TIA86" s="140"/>
      <c r="TIB86" s="140"/>
      <c r="TIC86" s="140"/>
      <c r="TID86" s="140"/>
      <c r="TIE86" s="140"/>
      <c r="TIF86" s="140"/>
      <c r="TIG86" s="140"/>
      <c r="TIH86" s="140"/>
      <c r="TII86" s="140"/>
      <c r="TIJ86" s="140"/>
      <c r="TIK86" s="140"/>
      <c r="TIL86" s="140"/>
      <c r="TIM86" s="140"/>
      <c r="TIN86" s="140"/>
      <c r="TIO86" s="140"/>
      <c r="TIP86" s="140"/>
      <c r="TIQ86" s="140"/>
      <c r="TIR86" s="140"/>
      <c r="TIS86" s="140"/>
      <c r="TIT86" s="140"/>
      <c r="TIU86" s="140"/>
      <c r="TIV86" s="140"/>
      <c r="TIW86" s="140"/>
      <c r="TIX86" s="140"/>
      <c r="TIY86" s="140"/>
      <c r="TIZ86" s="140"/>
      <c r="TJA86" s="140"/>
      <c r="TJB86" s="140"/>
      <c r="TJC86" s="140"/>
      <c r="TJD86" s="140"/>
      <c r="TJE86" s="140"/>
      <c r="TJF86" s="140"/>
      <c r="TJG86" s="140"/>
      <c r="TJH86" s="140"/>
      <c r="TJI86" s="140"/>
      <c r="TJJ86" s="140"/>
      <c r="TJK86" s="140"/>
      <c r="TJL86" s="140"/>
      <c r="TJM86" s="140"/>
      <c r="TJN86" s="140"/>
      <c r="TJO86" s="140"/>
      <c r="TJP86" s="140"/>
      <c r="TJQ86" s="140"/>
      <c r="TJR86" s="140"/>
      <c r="TJS86" s="140"/>
      <c r="TJT86" s="140"/>
      <c r="TJU86" s="140"/>
      <c r="TJV86" s="140"/>
      <c r="TJW86" s="140"/>
      <c r="TJX86" s="140"/>
      <c r="TJY86" s="140"/>
      <c r="TJZ86" s="140"/>
      <c r="TKA86" s="140"/>
      <c r="TKB86" s="140"/>
      <c r="TKC86" s="140"/>
      <c r="TKD86" s="140"/>
      <c r="TKE86" s="140"/>
      <c r="TKF86" s="140"/>
      <c r="TKG86" s="140"/>
      <c r="TKH86" s="140"/>
      <c r="TKI86" s="140"/>
      <c r="TKJ86" s="140"/>
      <c r="TKK86" s="140"/>
      <c r="TKL86" s="140"/>
      <c r="TKM86" s="140"/>
      <c r="TKN86" s="140"/>
      <c r="TKO86" s="140"/>
      <c r="TKP86" s="140"/>
      <c r="TKQ86" s="140"/>
      <c r="TKR86" s="140"/>
      <c r="TKS86" s="140"/>
      <c r="TKT86" s="140"/>
      <c r="TKU86" s="140"/>
      <c r="TKV86" s="140"/>
      <c r="TKW86" s="140"/>
      <c r="TKX86" s="140"/>
      <c r="TKY86" s="140"/>
      <c r="TKZ86" s="140"/>
      <c r="TLA86" s="140"/>
      <c r="TLB86" s="140"/>
      <c r="TLC86" s="140"/>
      <c r="TLD86" s="140"/>
      <c r="TLE86" s="140"/>
      <c r="TLF86" s="140"/>
      <c r="TLG86" s="140"/>
      <c r="TLH86" s="140"/>
      <c r="TLI86" s="140"/>
      <c r="TLJ86" s="140"/>
      <c r="TLK86" s="140"/>
      <c r="TLL86" s="140"/>
      <c r="TLM86" s="140"/>
      <c r="TLN86" s="140"/>
      <c r="TLO86" s="140"/>
      <c r="TLP86" s="140"/>
      <c r="TLQ86" s="140"/>
      <c r="TLR86" s="140"/>
      <c r="TLS86" s="140"/>
      <c r="TLT86" s="140"/>
      <c r="TLU86" s="140"/>
      <c r="TLV86" s="140"/>
      <c r="TLW86" s="140"/>
      <c r="TLX86" s="140"/>
      <c r="TLY86" s="140"/>
      <c r="TLZ86" s="140"/>
      <c r="TMA86" s="140"/>
      <c r="TMB86" s="140"/>
      <c r="TMC86" s="140"/>
      <c r="TMD86" s="140"/>
      <c r="TME86" s="140"/>
      <c r="TMF86" s="140"/>
      <c r="TMG86" s="140"/>
      <c r="TMH86" s="140"/>
      <c r="TMI86" s="140"/>
      <c r="TMJ86" s="140"/>
      <c r="TMK86" s="140"/>
      <c r="TML86" s="140"/>
      <c r="TMM86" s="140"/>
      <c r="TMN86" s="140"/>
      <c r="TMO86" s="140"/>
      <c r="TMP86" s="140"/>
      <c r="TMQ86" s="140"/>
      <c r="TMR86" s="140"/>
      <c r="TMS86" s="140"/>
      <c r="TMT86" s="140"/>
      <c r="TMU86" s="140"/>
      <c r="TMV86" s="140"/>
      <c r="TMW86" s="140"/>
      <c r="TMX86" s="140"/>
      <c r="TMY86" s="140"/>
      <c r="TMZ86" s="140"/>
      <c r="TNA86" s="140"/>
      <c r="TNB86" s="140"/>
      <c r="TNC86" s="140"/>
      <c r="TND86" s="140"/>
      <c r="TNE86" s="140"/>
      <c r="TNF86" s="140"/>
      <c r="TNG86" s="140"/>
      <c r="TNH86" s="140"/>
      <c r="TNI86" s="140"/>
      <c r="TNJ86" s="140"/>
      <c r="TNK86" s="140"/>
      <c r="TNL86" s="140"/>
      <c r="TNM86" s="140"/>
      <c r="TNN86" s="140"/>
      <c r="TNO86" s="140"/>
      <c r="TNP86" s="140"/>
      <c r="TNQ86" s="140"/>
      <c r="TNR86" s="140"/>
      <c r="TNS86" s="140"/>
      <c r="TNT86" s="140"/>
      <c r="TNU86" s="140"/>
      <c r="TNV86" s="140"/>
      <c r="TNW86" s="140"/>
      <c r="TNX86" s="140"/>
      <c r="TNY86" s="140"/>
      <c r="TNZ86" s="140"/>
      <c r="TOA86" s="140"/>
      <c r="TOB86" s="140"/>
      <c r="TOC86" s="140"/>
      <c r="TOD86" s="140"/>
      <c r="TOE86" s="140"/>
      <c r="TOF86" s="140"/>
      <c r="TOG86" s="140"/>
      <c r="TOH86" s="140"/>
      <c r="TOI86" s="140"/>
      <c r="TOJ86" s="140"/>
      <c r="TOK86" s="140"/>
      <c r="TOL86" s="140"/>
      <c r="TOM86" s="140"/>
      <c r="TON86" s="140"/>
      <c r="TOO86" s="140"/>
      <c r="TOP86" s="140"/>
      <c r="TOQ86" s="140"/>
      <c r="TOR86" s="140"/>
      <c r="TOS86" s="140"/>
      <c r="TOT86" s="140"/>
      <c r="TOU86" s="140"/>
      <c r="TOV86" s="140"/>
      <c r="TOW86" s="140"/>
      <c r="TOX86" s="140"/>
      <c r="TOY86" s="140"/>
      <c r="TOZ86" s="140"/>
      <c r="TPA86" s="140"/>
      <c r="TPB86" s="140"/>
      <c r="TPC86" s="140"/>
      <c r="TPD86" s="140"/>
      <c r="TPE86" s="140"/>
      <c r="TPF86" s="140"/>
      <c r="TPG86" s="140"/>
      <c r="TPH86" s="140"/>
      <c r="TPI86" s="140"/>
      <c r="TPJ86" s="140"/>
      <c r="TPK86" s="140"/>
      <c r="TPL86" s="140"/>
      <c r="TPM86" s="140"/>
      <c r="TPN86" s="140"/>
      <c r="TPO86" s="140"/>
      <c r="TPP86" s="140"/>
      <c r="TPQ86" s="140"/>
      <c r="TPR86" s="140"/>
      <c r="TPS86" s="140"/>
      <c r="TPT86" s="140"/>
      <c r="TPU86" s="140"/>
      <c r="TPV86" s="140"/>
      <c r="TPW86" s="140"/>
      <c r="TPX86" s="140"/>
      <c r="TPY86" s="140"/>
      <c r="TPZ86" s="140"/>
      <c r="TQA86" s="140"/>
      <c r="TQB86" s="140"/>
      <c r="TQC86" s="140"/>
      <c r="TQD86" s="140"/>
      <c r="TQE86" s="140"/>
      <c r="TQF86" s="140"/>
      <c r="TQG86" s="140"/>
      <c r="TQH86" s="140"/>
      <c r="TQI86" s="140"/>
      <c r="TQJ86" s="140"/>
      <c r="TQK86" s="140"/>
      <c r="TQL86" s="140"/>
      <c r="TQM86" s="140"/>
      <c r="TQN86" s="140"/>
      <c r="TQO86" s="140"/>
      <c r="TQP86" s="140"/>
      <c r="TQQ86" s="140"/>
      <c r="TQR86" s="140"/>
      <c r="TQS86" s="140"/>
      <c r="TQT86" s="140"/>
      <c r="TQU86" s="140"/>
      <c r="TQV86" s="140"/>
      <c r="TQW86" s="140"/>
      <c r="TQX86" s="140"/>
      <c r="TQY86" s="140"/>
      <c r="TQZ86" s="140"/>
      <c r="TRA86" s="140"/>
      <c r="TRB86" s="140"/>
      <c r="TRC86" s="140"/>
      <c r="TRD86" s="140"/>
      <c r="TRE86" s="140"/>
      <c r="TRF86" s="140"/>
      <c r="TRG86" s="140"/>
      <c r="TRH86" s="140"/>
      <c r="TRI86" s="140"/>
      <c r="TRJ86" s="140"/>
      <c r="TRK86" s="140"/>
      <c r="TRL86" s="140"/>
      <c r="TRM86" s="140"/>
      <c r="TRN86" s="140"/>
      <c r="TRO86" s="140"/>
      <c r="TRP86" s="140"/>
      <c r="TRQ86" s="140"/>
      <c r="TRR86" s="140"/>
      <c r="TRS86" s="140"/>
      <c r="TRT86" s="140"/>
      <c r="TRU86" s="140"/>
      <c r="TRV86" s="140"/>
      <c r="TRW86" s="140"/>
      <c r="TRX86" s="140"/>
      <c r="TRY86" s="140"/>
      <c r="TRZ86" s="140"/>
      <c r="TSA86" s="140"/>
      <c r="TSB86" s="140"/>
      <c r="TSC86" s="140"/>
      <c r="TSD86" s="140"/>
      <c r="TSE86" s="140"/>
      <c r="TSF86" s="140"/>
      <c r="TSG86" s="140"/>
      <c r="TSH86" s="140"/>
      <c r="TSI86" s="140"/>
      <c r="TSJ86" s="140"/>
      <c r="TSK86" s="140"/>
      <c r="TSL86" s="140"/>
      <c r="TSM86" s="140"/>
      <c r="TSN86" s="140"/>
      <c r="TSO86" s="140"/>
      <c r="TSP86" s="140"/>
      <c r="TSQ86" s="140"/>
      <c r="TSR86" s="140"/>
      <c r="TSS86" s="140"/>
      <c r="TST86" s="140"/>
      <c r="TSU86" s="140"/>
      <c r="TSV86" s="140"/>
      <c r="TSW86" s="140"/>
      <c r="TSX86" s="140"/>
      <c r="TSY86" s="140"/>
      <c r="TSZ86" s="140"/>
      <c r="TTA86" s="140"/>
      <c r="TTB86" s="140"/>
      <c r="TTC86" s="140"/>
      <c r="TTD86" s="140"/>
      <c r="TTE86" s="140"/>
      <c r="TTF86" s="140"/>
      <c r="TTG86" s="140"/>
      <c r="TTH86" s="140"/>
      <c r="TTI86" s="140"/>
      <c r="TTJ86" s="140"/>
      <c r="TTK86" s="140"/>
      <c r="TTL86" s="140"/>
      <c r="TTM86" s="140"/>
      <c r="TTN86" s="140"/>
      <c r="TTO86" s="140"/>
      <c r="TTP86" s="140"/>
      <c r="TTQ86" s="140"/>
      <c r="TTR86" s="140"/>
      <c r="TTS86" s="140"/>
      <c r="TTT86" s="140"/>
      <c r="TTU86" s="140"/>
      <c r="TTV86" s="140"/>
      <c r="TTW86" s="140"/>
      <c r="TTX86" s="140"/>
      <c r="TTY86" s="140"/>
      <c r="TTZ86" s="140"/>
      <c r="TUA86" s="140"/>
      <c r="TUB86" s="140"/>
      <c r="TUC86" s="140"/>
      <c r="TUD86" s="140"/>
      <c r="TUE86" s="140"/>
      <c r="TUF86" s="140"/>
      <c r="TUG86" s="140"/>
      <c r="TUH86" s="140"/>
      <c r="TUI86" s="140"/>
      <c r="TUJ86" s="140"/>
      <c r="TUK86" s="140"/>
      <c r="TUL86" s="140"/>
      <c r="TUM86" s="140"/>
      <c r="TUN86" s="140"/>
      <c r="TUO86" s="140"/>
      <c r="TUP86" s="140"/>
      <c r="TUQ86" s="140"/>
      <c r="TUR86" s="140"/>
      <c r="TUS86" s="140"/>
      <c r="TUT86" s="140"/>
      <c r="TUU86" s="140"/>
      <c r="TUV86" s="140"/>
      <c r="TUW86" s="140"/>
      <c r="TUX86" s="140"/>
      <c r="TUY86" s="140"/>
      <c r="TUZ86" s="140"/>
      <c r="TVA86" s="140"/>
      <c r="TVB86" s="140"/>
      <c r="TVC86" s="140"/>
      <c r="TVD86" s="140"/>
      <c r="TVE86" s="140"/>
      <c r="TVF86" s="140"/>
      <c r="TVG86" s="140"/>
      <c r="TVH86" s="140"/>
      <c r="TVI86" s="140"/>
      <c r="TVJ86" s="140"/>
      <c r="TVK86" s="140"/>
      <c r="TVL86" s="140"/>
      <c r="TVM86" s="140"/>
      <c r="TVN86" s="140"/>
      <c r="TVO86" s="140"/>
      <c r="TVP86" s="140"/>
      <c r="TVQ86" s="140"/>
      <c r="TVR86" s="140"/>
      <c r="TVS86" s="140"/>
      <c r="TVT86" s="140"/>
      <c r="TVU86" s="140"/>
      <c r="TVV86" s="140"/>
      <c r="TVW86" s="140"/>
      <c r="TVX86" s="140"/>
      <c r="TVY86" s="140"/>
      <c r="TVZ86" s="140"/>
      <c r="TWA86" s="140"/>
      <c r="TWB86" s="140"/>
      <c r="TWC86" s="140"/>
      <c r="TWD86" s="140"/>
      <c r="TWE86" s="140"/>
      <c r="TWF86" s="140"/>
      <c r="TWG86" s="140"/>
      <c r="TWH86" s="140"/>
      <c r="TWI86" s="140"/>
      <c r="TWJ86" s="140"/>
      <c r="TWK86" s="140"/>
      <c r="TWL86" s="140"/>
      <c r="TWM86" s="140"/>
      <c r="TWN86" s="140"/>
      <c r="TWO86" s="140"/>
      <c r="TWP86" s="140"/>
      <c r="TWQ86" s="140"/>
      <c r="TWR86" s="140"/>
      <c r="TWS86" s="140"/>
      <c r="TWT86" s="140"/>
      <c r="TWU86" s="140"/>
      <c r="TWV86" s="140"/>
      <c r="TWW86" s="140"/>
      <c r="TWX86" s="140"/>
      <c r="TWY86" s="140"/>
      <c r="TWZ86" s="140"/>
      <c r="TXA86" s="140"/>
      <c r="TXB86" s="140"/>
      <c r="TXC86" s="140"/>
      <c r="TXD86" s="140"/>
      <c r="TXE86" s="140"/>
      <c r="TXF86" s="140"/>
      <c r="TXG86" s="140"/>
      <c r="TXH86" s="140"/>
      <c r="TXI86" s="140"/>
      <c r="TXJ86" s="140"/>
      <c r="TXK86" s="140"/>
      <c r="TXL86" s="140"/>
      <c r="TXM86" s="140"/>
      <c r="TXN86" s="140"/>
      <c r="TXO86" s="140"/>
      <c r="TXP86" s="140"/>
      <c r="TXQ86" s="140"/>
      <c r="TXR86" s="140"/>
      <c r="TXS86" s="140"/>
      <c r="TXT86" s="140"/>
      <c r="TXU86" s="140"/>
      <c r="TXV86" s="140"/>
      <c r="TXW86" s="140"/>
      <c r="TXX86" s="140"/>
      <c r="TXY86" s="140"/>
      <c r="TXZ86" s="140"/>
      <c r="TYA86" s="140"/>
      <c r="TYB86" s="140"/>
      <c r="TYC86" s="140"/>
      <c r="TYD86" s="140"/>
      <c r="TYE86" s="140"/>
      <c r="TYF86" s="140"/>
      <c r="TYG86" s="140"/>
      <c r="TYH86" s="140"/>
      <c r="TYI86" s="140"/>
      <c r="TYJ86" s="140"/>
      <c r="TYK86" s="140"/>
      <c r="TYL86" s="140"/>
      <c r="TYM86" s="140"/>
      <c r="TYN86" s="140"/>
      <c r="TYO86" s="140"/>
      <c r="TYP86" s="140"/>
      <c r="TYQ86" s="140"/>
      <c r="TYR86" s="140"/>
      <c r="TYS86" s="140"/>
      <c r="TYT86" s="140"/>
      <c r="TYU86" s="140"/>
      <c r="TYV86" s="140"/>
      <c r="TYW86" s="140"/>
      <c r="TYX86" s="140"/>
      <c r="TYY86" s="140"/>
      <c r="TYZ86" s="140"/>
      <c r="TZA86" s="140"/>
      <c r="TZB86" s="140"/>
      <c r="TZC86" s="140"/>
      <c r="TZD86" s="140"/>
      <c r="TZE86" s="140"/>
      <c r="TZF86" s="140"/>
      <c r="TZG86" s="140"/>
      <c r="TZH86" s="140"/>
      <c r="TZI86" s="140"/>
      <c r="TZJ86" s="140"/>
      <c r="TZK86" s="140"/>
      <c r="TZL86" s="140"/>
      <c r="TZM86" s="140"/>
      <c r="TZN86" s="140"/>
      <c r="TZO86" s="140"/>
      <c r="TZP86" s="140"/>
      <c r="TZQ86" s="140"/>
      <c r="TZR86" s="140"/>
      <c r="TZS86" s="140"/>
      <c r="TZT86" s="140"/>
      <c r="TZU86" s="140"/>
      <c r="TZV86" s="140"/>
      <c r="TZW86" s="140"/>
      <c r="TZX86" s="140"/>
      <c r="TZY86" s="140"/>
      <c r="TZZ86" s="140"/>
      <c r="UAA86" s="140"/>
      <c r="UAB86" s="140"/>
      <c r="UAC86" s="140"/>
      <c r="UAD86" s="140"/>
      <c r="UAE86" s="140"/>
      <c r="UAF86" s="140"/>
      <c r="UAG86" s="140"/>
      <c r="UAH86" s="140"/>
      <c r="UAI86" s="140"/>
      <c r="UAJ86" s="140"/>
      <c r="UAK86" s="140"/>
      <c r="UAL86" s="140"/>
      <c r="UAM86" s="140"/>
      <c r="UAN86" s="140"/>
      <c r="UAO86" s="140"/>
      <c r="UAP86" s="140"/>
      <c r="UAQ86" s="140"/>
      <c r="UAR86" s="140"/>
      <c r="UAS86" s="140"/>
      <c r="UAT86" s="140"/>
      <c r="UAU86" s="140"/>
      <c r="UAV86" s="140"/>
      <c r="UAW86" s="140"/>
      <c r="UAX86" s="140"/>
      <c r="UAY86" s="140"/>
      <c r="UAZ86" s="140"/>
      <c r="UBA86" s="140"/>
      <c r="UBB86" s="140"/>
      <c r="UBC86" s="140"/>
      <c r="UBD86" s="140"/>
      <c r="UBE86" s="140"/>
      <c r="UBF86" s="140"/>
      <c r="UBG86" s="140"/>
      <c r="UBH86" s="140"/>
      <c r="UBI86" s="140"/>
      <c r="UBJ86" s="140"/>
      <c r="UBK86" s="140"/>
      <c r="UBL86" s="140"/>
      <c r="UBM86" s="140"/>
      <c r="UBN86" s="140"/>
      <c r="UBO86" s="140"/>
      <c r="UBP86" s="140"/>
      <c r="UBQ86" s="140"/>
      <c r="UBR86" s="140"/>
      <c r="UBS86" s="140"/>
      <c r="UBT86" s="140"/>
      <c r="UBU86" s="140"/>
      <c r="UBV86" s="140"/>
      <c r="UBW86" s="140"/>
      <c r="UBX86" s="140"/>
      <c r="UBY86" s="140"/>
      <c r="UBZ86" s="140"/>
      <c r="UCA86" s="140"/>
      <c r="UCB86" s="140"/>
      <c r="UCC86" s="140"/>
      <c r="UCD86" s="140"/>
      <c r="UCE86" s="140"/>
      <c r="UCF86" s="140"/>
      <c r="UCG86" s="140"/>
      <c r="UCH86" s="140"/>
      <c r="UCI86" s="140"/>
      <c r="UCJ86" s="140"/>
      <c r="UCK86" s="140"/>
      <c r="UCL86" s="140"/>
      <c r="UCM86" s="140"/>
      <c r="UCN86" s="140"/>
      <c r="UCO86" s="140"/>
      <c r="UCP86" s="140"/>
      <c r="UCQ86" s="140"/>
      <c r="UCR86" s="140"/>
      <c r="UCS86" s="140"/>
      <c r="UCT86" s="140"/>
      <c r="UCU86" s="140"/>
      <c r="UCV86" s="140"/>
      <c r="UCW86" s="140"/>
      <c r="UCX86" s="140"/>
      <c r="UCY86" s="140"/>
      <c r="UCZ86" s="140"/>
      <c r="UDA86" s="140"/>
      <c r="UDB86" s="140"/>
      <c r="UDC86" s="140"/>
      <c r="UDD86" s="140"/>
      <c r="UDE86" s="140"/>
      <c r="UDF86" s="140"/>
      <c r="UDG86" s="140"/>
      <c r="UDH86" s="140"/>
      <c r="UDI86" s="140"/>
      <c r="UDJ86" s="140"/>
      <c r="UDK86" s="140"/>
      <c r="UDL86" s="140"/>
      <c r="UDM86" s="140"/>
      <c r="UDN86" s="140"/>
      <c r="UDO86" s="140"/>
      <c r="UDP86" s="140"/>
      <c r="UDQ86" s="140"/>
      <c r="UDR86" s="140"/>
      <c r="UDS86" s="140"/>
      <c r="UDT86" s="140"/>
      <c r="UDU86" s="140"/>
      <c r="UDV86" s="140"/>
      <c r="UDW86" s="140"/>
      <c r="UDX86" s="140"/>
      <c r="UDY86" s="140"/>
      <c r="UDZ86" s="140"/>
      <c r="UEA86" s="140"/>
      <c r="UEB86" s="140"/>
      <c r="UEC86" s="140"/>
      <c r="UED86" s="140"/>
      <c r="UEE86" s="140"/>
      <c r="UEF86" s="140"/>
      <c r="UEG86" s="140"/>
      <c r="UEH86" s="140"/>
      <c r="UEI86" s="140"/>
      <c r="UEJ86" s="140"/>
      <c r="UEK86" s="140"/>
      <c r="UEL86" s="140"/>
      <c r="UEM86" s="140"/>
      <c r="UEN86" s="140"/>
      <c r="UEO86" s="140"/>
      <c r="UEP86" s="140"/>
      <c r="UEQ86" s="140"/>
      <c r="UER86" s="140"/>
      <c r="UES86" s="140"/>
      <c r="UET86" s="140"/>
      <c r="UEU86" s="140"/>
      <c r="UEV86" s="140"/>
      <c r="UEW86" s="140"/>
      <c r="UEX86" s="140"/>
      <c r="UEY86" s="140"/>
      <c r="UEZ86" s="140"/>
      <c r="UFA86" s="140"/>
      <c r="UFB86" s="140"/>
      <c r="UFC86" s="140"/>
      <c r="UFD86" s="140"/>
      <c r="UFE86" s="140"/>
      <c r="UFF86" s="140"/>
      <c r="UFG86" s="140"/>
      <c r="UFH86" s="140"/>
      <c r="UFI86" s="140"/>
      <c r="UFJ86" s="140"/>
      <c r="UFK86" s="140"/>
      <c r="UFL86" s="140"/>
      <c r="UFM86" s="140"/>
      <c r="UFN86" s="140"/>
      <c r="UFO86" s="140"/>
      <c r="UFP86" s="140"/>
      <c r="UFQ86" s="140"/>
      <c r="UFR86" s="140"/>
      <c r="UFS86" s="140"/>
      <c r="UFT86" s="140"/>
      <c r="UFU86" s="140"/>
      <c r="UFV86" s="140"/>
      <c r="UFW86" s="140"/>
      <c r="UFX86" s="140"/>
      <c r="UFY86" s="140"/>
      <c r="UFZ86" s="140"/>
      <c r="UGA86" s="140"/>
      <c r="UGB86" s="140"/>
      <c r="UGC86" s="140"/>
      <c r="UGD86" s="140"/>
      <c r="UGE86" s="140"/>
      <c r="UGF86" s="140"/>
      <c r="UGG86" s="140"/>
      <c r="UGH86" s="140"/>
      <c r="UGI86" s="140"/>
      <c r="UGJ86" s="140"/>
      <c r="UGK86" s="140"/>
      <c r="UGL86" s="140"/>
      <c r="UGM86" s="140"/>
      <c r="UGN86" s="140"/>
      <c r="UGO86" s="140"/>
      <c r="UGP86" s="140"/>
      <c r="UGQ86" s="140"/>
      <c r="UGR86" s="140"/>
      <c r="UGS86" s="140"/>
      <c r="UGT86" s="140"/>
      <c r="UGU86" s="140"/>
      <c r="UGV86" s="140"/>
      <c r="UGW86" s="140"/>
      <c r="UGX86" s="140"/>
      <c r="UGY86" s="140"/>
      <c r="UGZ86" s="140"/>
      <c r="UHA86" s="140"/>
      <c r="UHB86" s="140"/>
      <c r="UHC86" s="140"/>
      <c r="UHD86" s="140"/>
      <c r="UHE86" s="140"/>
      <c r="UHF86" s="140"/>
      <c r="UHG86" s="140"/>
      <c r="UHH86" s="140"/>
      <c r="UHI86" s="140"/>
      <c r="UHJ86" s="140"/>
      <c r="UHK86" s="140"/>
      <c r="UHL86" s="140"/>
      <c r="UHM86" s="140"/>
      <c r="UHN86" s="140"/>
      <c r="UHO86" s="140"/>
      <c r="UHP86" s="140"/>
      <c r="UHQ86" s="140"/>
      <c r="UHR86" s="140"/>
      <c r="UHS86" s="140"/>
      <c r="UHT86" s="140"/>
      <c r="UHU86" s="140"/>
      <c r="UHV86" s="140"/>
      <c r="UHW86" s="140"/>
      <c r="UHX86" s="140"/>
      <c r="UHY86" s="140"/>
      <c r="UHZ86" s="140"/>
      <c r="UIA86" s="140"/>
      <c r="UIB86" s="140"/>
      <c r="UIC86" s="140"/>
      <c r="UID86" s="140"/>
      <c r="UIE86" s="140"/>
      <c r="UIF86" s="140"/>
      <c r="UIG86" s="140"/>
      <c r="UIH86" s="140"/>
      <c r="UII86" s="140"/>
      <c r="UIJ86" s="140"/>
      <c r="UIK86" s="140"/>
      <c r="UIL86" s="140"/>
      <c r="UIM86" s="140"/>
      <c r="UIN86" s="140"/>
      <c r="UIO86" s="140"/>
      <c r="UIP86" s="140"/>
      <c r="UIQ86" s="140"/>
      <c r="UIR86" s="140"/>
      <c r="UIS86" s="140"/>
      <c r="UIT86" s="140"/>
      <c r="UIU86" s="140"/>
      <c r="UIV86" s="140"/>
      <c r="UIW86" s="140"/>
      <c r="UIX86" s="140"/>
      <c r="UIY86" s="140"/>
      <c r="UIZ86" s="140"/>
      <c r="UJA86" s="140"/>
      <c r="UJB86" s="140"/>
      <c r="UJC86" s="140"/>
      <c r="UJD86" s="140"/>
      <c r="UJE86" s="140"/>
      <c r="UJF86" s="140"/>
      <c r="UJG86" s="140"/>
      <c r="UJH86" s="140"/>
      <c r="UJI86" s="140"/>
      <c r="UJJ86" s="140"/>
      <c r="UJK86" s="140"/>
      <c r="UJL86" s="140"/>
      <c r="UJM86" s="140"/>
      <c r="UJN86" s="140"/>
      <c r="UJO86" s="140"/>
      <c r="UJP86" s="140"/>
      <c r="UJQ86" s="140"/>
      <c r="UJR86" s="140"/>
      <c r="UJS86" s="140"/>
      <c r="UJT86" s="140"/>
      <c r="UJU86" s="140"/>
      <c r="UJV86" s="140"/>
      <c r="UJW86" s="140"/>
      <c r="UJX86" s="140"/>
      <c r="UJY86" s="140"/>
      <c r="UJZ86" s="140"/>
      <c r="UKA86" s="140"/>
      <c r="UKB86" s="140"/>
      <c r="UKC86" s="140"/>
      <c r="UKD86" s="140"/>
      <c r="UKE86" s="140"/>
      <c r="UKF86" s="140"/>
      <c r="UKG86" s="140"/>
      <c r="UKH86" s="140"/>
      <c r="UKI86" s="140"/>
      <c r="UKJ86" s="140"/>
      <c r="UKK86" s="140"/>
      <c r="UKL86" s="140"/>
      <c r="UKM86" s="140"/>
      <c r="UKN86" s="140"/>
      <c r="UKO86" s="140"/>
      <c r="UKP86" s="140"/>
      <c r="UKQ86" s="140"/>
      <c r="UKR86" s="140"/>
      <c r="UKS86" s="140"/>
      <c r="UKT86" s="140"/>
      <c r="UKU86" s="140"/>
      <c r="UKV86" s="140"/>
      <c r="UKW86" s="140"/>
      <c r="UKX86" s="140"/>
      <c r="UKY86" s="140"/>
      <c r="UKZ86" s="140"/>
      <c r="ULA86" s="140"/>
      <c r="ULB86" s="140"/>
      <c r="ULC86" s="140"/>
      <c r="ULD86" s="140"/>
      <c r="ULE86" s="140"/>
      <c r="ULF86" s="140"/>
      <c r="ULG86" s="140"/>
      <c r="ULH86" s="140"/>
      <c r="ULI86" s="140"/>
      <c r="ULJ86" s="140"/>
      <c r="ULK86" s="140"/>
      <c r="ULL86" s="140"/>
      <c r="ULM86" s="140"/>
      <c r="ULN86" s="140"/>
      <c r="ULO86" s="140"/>
      <c r="ULP86" s="140"/>
      <c r="ULQ86" s="140"/>
      <c r="ULR86" s="140"/>
      <c r="ULS86" s="140"/>
      <c r="ULT86" s="140"/>
      <c r="ULU86" s="140"/>
      <c r="ULV86" s="140"/>
      <c r="ULW86" s="140"/>
      <c r="ULX86" s="140"/>
      <c r="ULY86" s="140"/>
      <c r="ULZ86" s="140"/>
      <c r="UMA86" s="140"/>
      <c r="UMB86" s="140"/>
      <c r="UMC86" s="140"/>
      <c r="UMD86" s="140"/>
      <c r="UME86" s="140"/>
      <c r="UMF86" s="140"/>
      <c r="UMG86" s="140"/>
      <c r="UMH86" s="140"/>
      <c r="UMI86" s="140"/>
      <c r="UMJ86" s="140"/>
      <c r="UMK86" s="140"/>
      <c r="UML86" s="140"/>
      <c r="UMM86" s="140"/>
      <c r="UMN86" s="140"/>
      <c r="UMO86" s="140"/>
      <c r="UMP86" s="140"/>
      <c r="UMQ86" s="140"/>
      <c r="UMR86" s="140"/>
      <c r="UMS86" s="140"/>
      <c r="UMT86" s="140"/>
      <c r="UMU86" s="140"/>
      <c r="UMV86" s="140"/>
      <c r="UMW86" s="140"/>
      <c r="UMX86" s="140"/>
      <c r="UMY86" s="140"/>
      <c r="UMZ86" s="140"/>
      <c r="UNA86" s="140"/>
      <c r="UNB86" s="140"/>
      <c r="UNC86" s="140"/>
      <c r="UND86" s="140"/>
      <c r="UNE86" s="140"/>
      <c r="UNF86" s="140"/>
      <c r="UNG86" s="140"/>
      <c r="UNH86" s="140"/>
      <c r="UNI86" s="140"/>
      <c r="UNJ86" s="140"/>
      <c r="UNK86" s="140"/>
      <c r="UNL86" s="140"/>
      <c r="UNM86" s="140"/>
      <c r="UNN86" s="140"/>
      <c r="UNO86" s="140"/>
      <c r="UNP86" s="140"/>
      <c r="UNQ86" s="140"/>
      <c r="UNR86" s="140"/>
      <c r="UNS86" s="140"/>
      <c r="UNT86" s="140"/>
      <c r="UNU86" s="140"/>
      <c r="UNV86" s="140"/>
      <c r="UNW86" s="140"/>
      <c r="UNX86" s="140"/>
      <c r="UNY86" s="140"/>
      <c r="UNZ86" s="140"/>
      <c r="UOA86" s="140"/>
      <c r="UOB86" s="140"/>
      <c r="UOC86" s="140"/>
      <c r="UOD86" s="140"/>
      <c r="UOE86" s="140"/>
      <c r="UOF86" s="140"/>
      <c r="UOG86" s="140"/>
      <c r="UOH86" s="140"/>
      <c r="UOI86" s="140"/>
      <c r="UOJ86" s="140"/>
      <c r="UOK86" s="140"/>
      <c r="UOL86" s="140"/>
      <c r="UOM86" s="140"/>
      <c r="UON86" s="140"/>
      <c r="UOO86" s="140"/>
      <c r="UOP86" s="140"/>
      <c r="UOQ86" s="140"/>
      <c r="UOR86" s="140"/>
      <c r="UOS86" s="140"/>
      <c r="UOT86" s="140"/>
      <c r="UOU86" s="140"/>
      <c r="UOV86" s="140"/>
      <c r="UOW86" s="140"/>
      <c r="UOX86" s="140"/>
      <c r="UOY86" s="140"/>
      <c r="UOZ86" s="140"/>
      <c r="UPA86" s="140"/>
      <c r="UPB86" s="140"/>
      <c r="UPC86" s="140"/>
      <c r="UPD86" s="140"/>
      <c r="UPE86" s="140"/>
      <c r="UPF86" s="140"/>
      <c r="UPG86" s="140"/>
      <c r="UPH86" s="140"/>
      <c r="UPI86" s="140"/>
      <c r="UPJ86" s="140"/>
      <c r="UPK86" s="140"/>
      <c r="UPL86" s="140"/>
      <c r="UPM86" s="140"/>
      <c r="UPN86" s="140"/>
      <c r="UPO86" s="140"/>
      <c r="UPP86" s="140"/>
      <c r="UPQ86" s="140"/>
      <c r="UPR86" s="140"/>
      <c r="UPS86" s="140"/>
      <c r="UPT86" s="140"/>
      <c r="UPU86" s="140"/>
      <c r="UPV86" s="140"/>
      <c r="UPW86" s="140"/>
      <c r="UPX86" s="140"/>
      <c r="UPY86" s="140"/>
      <c r="UPZ86" s="140"/>
      <c r="UQA86" s="140"/>
      <c r="UQB86" s="140"/>
      <c r="UQC86" s="140"/>
      <c r="UQD86" s="140"/>
      <c r="UQE86" s="140"/>
      <c r="UQF86" s="140"/>
      <c r="UQG86" s="140"/>
      <c r="UQH86" s="140"/>
      <c r="UQI86" s="140"/>
      <c r="UQJ86" s="140"/>
      <c r="UQK86" s="140"/>
      <c r="UQL86" s="140"/>
      <c r="UQM86" s="140"/>
      <c r="UQN86" s="140"/>
      <c r="UQO86" s="140"/>
      <c r="UQP86" s="140"/>
      <c r="UQQ86" s="140"/>
      <c r="UQR86" s="140"/>
      <c r="UQS86" s="140"/>
      <c r="UQT86" s="140"/>
      <c r="UQU86" s="140"/>
      <c r="UQV86" s="140"/>
      <c r="UQW86" s="140"/>
      <c r="UQX86" s="140"/>
      <c r="UQY86" s="140"/>
      <c r="UQZ86" s="140"/>
      <c r="URA86" s="140"/>
      <c r="URB86" s="140"/>
      <c r="URC86" s="140"/>
      <c r="URD86" s="140"/>
      <c r="URE86" s="140"/>
      <c r="URF86" s="140"/>
      <c r="URG86" s="140"/>
      <c r="URH86" s="140"/>
      <c r="URI86" s="140"/>
      <c r="URJ86" s="140"/>
      <c r="URK86" s="140"/>
      <c r="URL86" s="140"/>
      <c r="URM86" s="140"/>
      <c r="URN86" s="140"/>
      <c r="URO86" s="140"/>
      <c r="URP86" s="140"/>
      <c r="URQ86" s="140"/>
      <c r="URR86" s="140"/>
      <c r="URS86" s="140"/>
      <c r="URT86" s="140"/>
      <c r="URU86" s="140"/>
      <c r="URV86" s="140"/>
      <c r="URW86" s="140"/>
      <c r="URX86" s="140"/>
      <c r="URY86" s="140"/>
      <c r="URZ86" s="140"/>
      <c r="USA86" s="140"/>
      <c r="USB86" s="140"/>
      <c r="USC86" s="140"/>
      <c r="USD86" s="140"/>
      <c r="USE86" s="140"/>
      <c r="USF86" s="140"/>
      <c r="USG86" s="140"/>
      <c r="USH86" s="140"/>
      <c r="USI86" s="140"/>
      <c r="USJ86" s="140"/>
      <c r="USK86" s="140"/>
      <c r="USL86" s="140"/>
      <c r="USM86" s="140"/>
      <c r="USN86" s="140"/>
      <c r="USO86" s="140"/>
      <c r="USP86" s="140"/>
      <c r="USQ86" s="140"/>
      <c r="USR86" s="140"/>
      <c r="USS86" s="140"/>
      <c r="UST86" s="140"/>
      <c r="USU86" s="140"/>
      <c r="USV86" s="140"/>
      <c r="USW86" s="140"/>
      <c r="USX86" s="140"/>
      <c r="USY86" s="140"/>
      <c r="USZ86" s="140"/>
      <c r="UTA86" s="140"/>
      <c r="UTB86" s="140"/>
      <c r="UTC86" s="140"/>
      <c r="UTD86" s="140"/>
      <c r="UTE86" s="140"/>
      <c r="UTF86" s="140"/>
      <c r="UTG86" s="140"/>
      <c r="UTH86" s="140"/>
      <c r="UTI86" s="140"/>
      <c r="UTJ86" s="140"/>
      <c r="UTK86" s="140"/>
      <c r="UTL86" s="140"/>
      <c r="UTM86" s="140"/>
      <c r="UTN86" s="140"/>
      <c r="UTO86" s="140"/>
      <c r="UTP86" s="140"/>
      <c r="UTQ86" s="140"/>
      <c r="UTR86" s="140"/>
      <c r="UTS86" s="140"/>
      <c r="UTT86" s="140"/>
      <c r="UTU86" s="140"/>
      <c r="UTV86" s="140"/>
      <c r="UTW86" s="140"/>
      <c r="UTX86" s="140"/>
      <c r="UTY86" s="140"/>
      <c r="UTZ86" s="140"/>
      <c r="UUA86" s="140"/>
      <c r="UUB86" s="140"/>
      <c r="UUC86" s="140"/>
      <c r="UUD86" s="140"/>
      <c r="UUE86" s="140"/>
      <c r="UUF86" s="140"/>
      <c r="UUG86" s="140"/>
      <c r="UUH86" s="140"/>
      <c r="UUI86" s="140"/>
      <c r="UUJ86" s="140"/>
      <c r="UUK86" s="140"/>
      <c r="UUL86" s="140"/>
      <c r="UUM86" s="140"/>
      <c r="UUN86" s="140"/>
      <c r="UUO86" s="140"/>
      <c r="UUP86" s="140"/>
      <c r="UUQ86" s="140"/>
      <c r="UUR86" s="140"/>
      <c r="UUS86" s="140"/>
      <c r="UUT86" s="140"/>
      <c r="UUU86" s="140"/>
      <c r="UUV86" s="140"/>
      <c r="UUW86" s="140"/>
      <c r="UUX86" s="140"/>
      <c r="UUY86" s="140"/>
      <c r="UUZ86" s="140"/>
      <c r="UVA86" s="140"/>
      <c r="UVB86" s="140"/>
      <c r="UVC86" s="140"/>
      <c r="UVD86" s="140"/>
      <c r="UVE86" s="140"/>
      <c r="UVF86" s="140"/>
      <c r="UVG86" s="140"/>
      <c r="UVH86" s="140"/>
      <c r="UVI86" s="140"/>
      <c r="UVJ86" s="140"/>
      <c r="UVK86" s="140"/>
      <c r="UVL86" s="140"/>
      <c r="UVM86" s="140"/>
      <c r="UVN86" s="140"/>
      <c r="UVO86" s="140"/>
      <c r="UVP86" s="140"/>
      <c r="UVQ86" s="140"/>
      <c r="UVR86" s="140"/>
      <c r="UVS86" s="140"/>
      <c r="UVT86" s="140"/>
      <c r="UVU86" s="140"/>
      <c r="UVV86" s="140"/>
      <c r="UVW86" s="140"/>
      <c r="UVX86" s="140"/>
      <c r="UVY86" s="140"/>
      <c r="UVZ86" s="140"/>
      <c r="UWA86" s="140"/>
      <c r="UWB86" s="140"/>
      <c r="UWC86" s="140"/>
      <c r="UWD86" s="140"/>
      <c r="UWE86" s="140"/>
      <c r="UWF86" s="140"/>
      <c r="UWG86" s="140"/>
      <c r="UWH86" s="140"/>
      <c r="UWI86" s="140"/>
      <c r="UWJ86" s="140"/>
      <c r="UWK86" s="140"/>
      <c r="UWL86" s="140"/>
      <c r="UWM86" s="140"/>
      <c r="UWN86" s="140"/>
      <c r="UWO86" s="140"/>
      <c r="UWP86" s="140"/>
      <c r="UWQ86" s="140"/>
      <c r="UWR86" s="140"/>
      <c r="UWS86" s="140"/>
      <c r="UWT86" s="140"/>
      <c r="UWU86" s="140"/>
      <c r="UWV86" s="140"/>
      <c r="UWW86" s="140"/>
      <c r="UWX86" s="140"/>
      <c r="UWY86" s="140"/>
      <c r="UWZ86" s="140"/>
      <c r="UXA86" s="140"/>
      <c r="UXB86" s="140"/>
      <c r="UXC86" s="140"/>
      <c r="UXD86" s="140"/>
      <c r="UXE86" s="140"/>
      <c r="UXF86" s="140"/>
      <c r="UXG86" s="140"/>
      <c r="UXH86" s="140"/>
      <c r="UXI86" s="140"/>
      <c r="UXJ86" s="140"/>
      <c r="UXK86" s="140"/>
      <c r="UXL86" s="140"/>
      <c r="UXM86" s="140"/>
      <c r="UXN86" s="140"/>
      <c r="UXO86" s="140"/>
      <c r="UXP86" s="140"/>
      <c r="UXQ86" s="140"/>
      <c r="UXR86" s="140"/>
      <c r="UXS86" s="140"/>
      <c r="UXT86" s="140"/>
      <c r="UXU86" s="140"/>
      <c r="UXV86" s="140"/>
      <c r="UXW86" s="140"/>
      <c r="UXX86" s="140"/>
      <c r="UXY86" s="140"/>
      <c r="UXZ86" s="140"/>
      <c r="UYA86" s="140"/>
      <c r="UYB86" s="140"/>
      <c r="UYC86" s="140"/>
      <c r="UYD86" s="140"/>
      <c r="UYE86" s="140"/>
      <c r="UYF86" s="140"/>
      <c r="UYG86" s="140"/>
      <c r="UYH86" s="140"/>
      <c r="UYI86" s="140"/>
      <c r="UYJ86" s="140"/>
      <c r="UYK86" s="140"/>
      <c r="UYL86" s="140"/>
      <c r="UYM86" s="140"/>
      <c r="UYN86" s="140"/>
      <c r="UYO86" s="140"/>
      <c r="UYP86" s="140"/>
      <c r="UYQ86" s="140"/>
      <c r="UYR86" s="140"/>
      <c r="UYS86" s="140"/>
      <c r="UYT86" s="140"/>
      <c r="UYU86" s="140"/>
      <c r="UYV86" s="140"/>
      <c r="UYW86" s="140"/>
      <c r="UYX86" s="140"/>
      <c r="UYY86" s="140"/>
      <c r="UYZ86" s="140"/>
      <c r="UZA86" s="140"/>
      <c r="UZB86" s="140"/>
      <c r="UZC86" s="140"/>
      <c r="UZD86" s="140"/>
      <c r="UZE86" s="140"/>
      <c r="UZF86" s="140"/>
      <c r="UZG86" s="140"/>
      <c r="UZH86" s="140"/>
      <c r="UZI86" s="140"/>
      <c r="UZJ86" s="140"/>
      <c r="UZK86" s="140"/>
      <c r="UZL86" s="140"/>
      <c r="UZM86" s="140"/>
      <c r="UZN86" s="140"/>
      <c r="UZO86" s="140"/>
      <c r="UZP86" s="140"/>
      <c r="UZQ86" s="140"/>
      <c r="UZR86" s="140"/>
      <c r="UZS86" s="140"/>
      <c r="UZT86" s="140"/>
      <c r="UZU86" s="140"/>
      <c r="UZV86" s="140"/>
      <c r="UZW86" s="140"/>
      <c r="UZX86" s="140"/>
      <c r="UZY86" s="140"/>
      <c r="UZZ86" s="140"/>
      <c r="VAA86" s="140"/>
      <c r="VAB86" s="140"/>
      <c r="VAC86" s="140"/>
      <c r="VAD86" s="140"/>
      <c r="VAE86" s="140"/>
      <c r="VAF86" s="140"/>
      <c r="VAG86" s="140"/>
      <c r="VAH86" s="140"/>
      <c r="VAI86" s="140"/>
      <c r="VAJ86" s="140"/>
      <c r="VAK86" s="140"/>
      <c r="VAL86" s="140"/>
      <c r="VAM86" s="140"/>
      <c r="VAN86" s="140"/>
      <c r="VAO86" s="140"/>
      <c r="VAP86" s="140"/>
      <c r="VAQ86" s="140"/>
      <c r="VAR86" s="140"/>
      <c r="VAS86" s="140"/>
      <c r="VAT86" s="140"/>
      <c r="VAU86" s="140"/>
      <c r="VAV86" s="140"/>
      <c r="VAW86" s="140"/>
      <c r="VAX86" s="140"/>
      <c r="VAY86" s="140"/>
      <c r="VAZ86" s="140"/>
      <c r="VBA86" s="140"/>
      <c r="VBB86" s="140"/>
      <c r="VBC86" s="140"/>
      <c r="VBD86" s="140"/>
      <c r="VBE86" s="140"/>
      <c r="VBF86" s="140"/>
      <c r="VBG86" s="140"/>
      <c r="VBH86" s="140"/>
      <c r="VBI86" s="140"/>
      <c r="VBJ86" s="140"/>
      <c r="VBK86" s="140"/>
      <c r="VBL86" s="140"/>
      <c r="VBM86" s="140"/>
      <c r="VBN86" s="140"/>
      <c r="VBO86" s="140"/>
      <c r="VBP86" s="140"/>
      <c r="VBQ86" s="140"/>
      <c r="VBR86" s="140"/>
      <c r="VBS86" s="140"/>
      <c r="VBT86" s="140"/>
      <c r="VBU86" s="140"/>
      <c r="VBV86" s="140"/>
      <c r="VBW86" s="140"/>
      <c r="VBX86" s="140"/>
      <c r="VBY86" s="140"/>
      <c r="VBZ86" s="140"/>
      <c r="VCA86" s="140"/>
      <c r="VCB86" s="140"/>
      <c r="VCC86" s="140"/>
      <c r="VCD86" s="140"/>
      <c r="VCE86" s="140"/>
      <c r="VCF86" s="140"/>
      <c r="VCG86" s="140"/>
      <c r="VCH86" s="140"/>
      <c r="VCI86" s="140"/>
      <c r="VCJ86" s="140"/>
      <c r="VCK86" s="140"/>
      <c r="VCL86" s="140"/>
      <c r="VCM86" s="140"/>
      <c r="VCN86" s="140"/>
      <c r="VCO86" s="140"/>
      <c r="VCP86" s="140"/>
      <c r="VCQ86" s="140"/>
      <c r="VCR86" s="140"/>
      <c r="VCS86" s="140"/>
      <c r="VCT86" s="140"/>
      <c r="VCU86" s="140"/>
      <c r="VCV86" s="140"/>
      <c r="VCW86" s="140"/>
      <c r="VCX86" s="140"/>
      <c r="VCY86" s="140"/>
      <c r="VCZ86" s="140"/>
      <c r="VDA86" s="140"/>
      <c r="VDB86" s="140"/>
      <c r="VDC86" s="140"/>
      <c r="VDD86" s="140"/>
      <c r="VDE86" s="140"/>
      <c r="VDF86" s="140"/>
      <c r="VDG86" s="140"/>
      <c r="VDH86" s="140"/>
      <c r="VDI86" s="140"/>
      <c r="VDJ86" s="140"/>
      <c r="VDK86" s="140"/>
      <c r="VDL86" s="140"/>
      <c r="VDM86" s="140"/>
      <c r="VDN86" s="140"/>
      <c r="VDO86" s="140"/>
      <c r="VDP86" s="140"/>
      <c r="VDQ86" s="140"/>
      <c r="VDR86" s="140"/>
      <c r="VDS86" s="140"/>
      <c r="VDT86" s="140"/>
      <c r="VDU86" s="140"/>
      <c r="VDV86" s="140"/>
      <c r="VDW86" s="140"/>
      <c r="VDX86" s="140"/>
      <c r="VDY86" s="140"/>
      <c r="VDZ86" s="140"/>
      <c r="VEA86" s="140"/>
      <c r="VEB86" s="140"/>
      <c r="VEC86" s="140"/>
      <c r="VED86" s="140"/>
      <c r="VEE86" s="140"/>
      <c r="VEF86" s="140"/>
      <c r="VEG86" s="140"/>
      <c r="VEH86" s="140"/>
      <c r="VEI86" s="140"/>
      <c r="VEJ86" s="140"/>
      <c r="VEK86" s="140"/>
      <c r="VEL86" s="140"/>
      <c r="VEM86" s="140"/>
      <c r="VEN86" s="140"/>
      <c r="VEO86" s="140"/>
      <c r="VEP86" s="140"/>
      <c r="VEQ86" s="140"/>
      <c r="VER86" s="140"/>
      <c r="VES86" s="140"/>
      <c r="VET86" s="140"/>
      <c r="VEU86" s="140"/>
      <c r="VEV86" s="140"/>
      <c r="VEW86" s="140"/>
      <c r="VEX86" s="140"/>
      <c r="VEY86" s="140"/>
      <c r="VEZ86" s="140"/>
      <c r="VFA86" s="140"/>
      <c r="VFB86" s="140"/>
      <c r="VFC86" s="140"/>
      <c r="VFD86" s="140"/>
      <c r="VFE86" s="140"/>
      <c r="VFF86" s="140"/>
      <c r="VFG86" s="140"/>
      <c r="VFH86" s="140"/>
      <c r="VFI86" s="140"/>
      <c r="VFJ86" s="140"/>
      <c r="VFK86" s="140"/>
      <c r="VFL86" s="140"/>
      <c r="VFM86" s="140"/>
      <c r="VFN86" s="140"/>
      <c r="VFO86" s="140"/>
      <c r="VFP86" s="140"/>
      <c r="VFQ86" s="140"/>
      <c r="VFR86" s="140"/>
      <c r="VFS86" s="140"/>
      <c r="VFT86" s="140"/>
      <c r="VFU86" s="140"/>
      <c r="VFV86" s="140"/>
      <c r="VFW86" s="140"/>
      <c r="VFX86" s="140"/>
      <c r="VFY86" s="140"/>
      <c r="VFZ86" s="140"/>
      <c r="VGA86" s="140"/>
      <c r="VGB86" s="140"/>
      <c r="VGC86" s="140"/>
      <c r="VGD86" s="140"/>
      <c r="VGE86" s="140"/>
      <c r="VGF86" s="140"/>
      <c r="VGG86" s="140"/>
      <c r="VGH86" s="140"/>
      <c r="VGI86" s="140"/>
      <c r="VGJ86" s="140"/>
      <c r="VGK86" s="140"/>
      <c r="VGL86" s="140"/>
      <c r="VGM86" s="140"/>
      <c r="VGN86" s="140"/>
      <c r="VGO86" s="140"/>
      <c r="VGP86" s="140"/>
      <c r="VGQ86" s="140"/>
      <c r="VGR86" s="140"/>
      <c r="VGS86" s="140"/>
      <c r="VGT86" s="140"/>
      <c r="VGU86" s="140"/>
      <c r="VGV86" s="140"/>
      <c r="VGW86" s="140"/>
      <c r="VGX86" s="140"/>
      <c r="VGY86" s="140"/>
      <c r="VGZ86" s="140"/>
      <c r="VHA86" s="140"/>
      <c r="VHB86" s="140"/>
      <c r="VHC86" s="140"/>
      <c r="VHD86" s="140"/>
      <c r="VHE86" s="140"/>
      <c r="VHF86" s="140"/>
      <c r="VHG86" s="140"/>
      <c r="VHH86" s="140"/>
      <c r="VHI86" s="140"/>
      <c r="VHJ86" s="140"/>
      <c r="VHK86" s="140"/>
      <c r="VHL86" s="140"/>
      <c r="VHM86" s="140"/>
      <c r="VHN86" s="140"/>
      <c r="VHO86" s="140"/>
      <c r="VHP86" s="140"/>
      <c r="VHQ86" s="140"/>
      <c r="VHR86" s="140"/>
      <c r="VHS86" s="140"/>
      <c r="VHT86" s="140"/>
      <c r="VHU86" s="140"/>
      <c r="VHV86" s="140"/>
      <c r="VHW86" s="140"/>
      <c r="VHX86" s="140"/>
      <c r="VHY86" s="140"/>
      <c r="VHZ86" s="140"/>
      <c r="VIA86" s="140"/>
      <c r="VIB86" s="140"/>
      <c r="VIC86" s="140"/>
      <c r="VID86" s="140"/>
      <c r="VIE86" s="140"/>
      <c r="VIF86" s="140"/>
      <c r="VIG86" s="140"/>
      <c r="VIH86" s="140"/>
      <c r="VII86" s="140"/>
      <c r="VIJ86" s="140"/>
      <c r="VIK86" s="140"/>
      <c r="VIL86" s="140"/>
      <c r="VIM86" s="140"/>
      <c r="VIN86" s="140"/>
      <c r="VIO86" s="140"/>
      <c r="VIP86" s="140"/>
      <c r="VIQ86" s="140"/>
      <c r="VIR86" s="140"/>
      <c r="VIS86" s="140"/>
      <c r="VIT86" s="140"/>
      <c r="VIU86" s="140"/>
      <c r="VIV86" s="140"/>
      <c r="VIW86" s="140"/>
      <c r="VIX86" s="140"/>
      <c r="VIY86" s="140"/>
      <c r="VIZ86" s="140"/>
      <c r="VJA86" s="140"/>
      <c r="VJB86" s="140"/>
      <c r="VJC86" s="140"/>
      <c r="VJD86" s="140"/>
      <c r="VJE86" s="140"/>
      <c r="VJF86" s="140"/>
      <c r="VJG86" s="140"/>
      <c r="VJH86" s="140"/>
      <c r="VJI86" s="140"/>
      <c r="VJJ86" s="140"/>
      <c r="VJK86" s="140"/>
      <c r="VJL86" s="140"/>
      <c r="VJM86" s="140"/>
      <c r="VJN86" s="140"/>
      <c r="VJO86" s="140"/>
      <c r="VJP86" s="140"/>
      <c r="VJQ86" s="140"/>
      <c r="VJR86" s="140"/>
      <c r="VJS86" s="140"/>
      <c r="VJT86" s="140"/>
      <c r="VJU86" s="140"/>
      <c r="VJV86" s="140"/>
      <c r="VJW86" s="140"/>
      <c r="VJX86" s="140"/>
      <c r="VJY86" s="140"/>
      <c r="VJZ86" s="140"/>
      <c r="VKA86" s="140"/>
      <c r="VKB86" s="140"/>
      <c r="VKC86" s="140"/>
      <c r="VKD86" s="140"/>
      <c r="VKE86" s="140"/>
      <c r="VKF86" s="140"/>
      <c r="VKG86" s="140"/>
      <c r="VKH86" s="140"/>
      <c r="VKI86" s="140"/>
      <c r="VKJ86" s="140"/>
      <c r="VKK86" s="140"/>
      <c r="VKL86" s="140"/>
      <c r="VKM86" s="140"/>
      <c r="VKN86" s="140"/>
      <c r="VKO86" s="140"/>
      <c r="VKP86" s="140"/>
      <c r="VKQ86" s="140"/>
      <c r="VKR86" s="140"/>
      <c r="VKS86" s="140"/>
      <c r="VKT86" s="140"/>
      <c r="VKU86" s="140"/>
      <c r="VKV86" s="140"/>
      <c r="VKW86" s="140"/>
      <c r="VKX86" s="140"/>
      <c r="VKY86" s="140"/>
      <c r="VKZ86" s="140"/>
      <c r="VLA86" s="140"/>
      <c r="VLB86" s="140"/>
      <c r="VLC86" s="140"/>
      <c r="VLD86" s="140"/>
      <c r="VLE86" s="140"/>
      <c r="VLF86" s="140"/>
      <c r="VLG86" s="140"/>
      <c r="VLH86" s="140"/>
      <c r="VLI86" s="140"/>
      <c r="VLJ86" s="140"/>
      <c r="VLK86" s="140"/>
      <c r="VLL86" s="140"/>
      <c r="VLM86" s="140"/>
      <c r="VLN86" s="140"/>
      <c r="VLO86" s="140"/>
      <c r="VLP86" s="140"/>
      <c r="VLQ86" s="140"/>
      <c r="VLR86" s="140"/>
      <c r="VLS86" s="140"/>
      <c r="VLT86" s="140"/>
      <c r="VLU86" s="140"/>
      <c r="VLV86" s="140"/>
      <c r="VLW86" s="140"/>
      <c r="VLX86" s="140"/>
      <c r="VLY86" s="140"/>
      <c r="VLZ86" s="140"/>
      <c r="VMA86" s="140"/>
      <c r="VMB86" s="140"/>
      <c r="VMC86" s="140"/>
      <c r="VMD86" s="140"/>
      <c r="VME86" s="140"/>
      <c r="VMF86" s="140"/>
      <c r="VMG86" s="140"/>
      <c r="VMH86" s="140"/>
      <c r="VMI86" s="140"/>
      <c r="VMJ86" s="140"/>
      <c r="VMK86" s="140"/>
      <c r="VML86" s="140"/>
      <c r="VMM86" s="140"/>
      <c r="VMN86" s="140"/>
      <c r="VMO86" s="140"/>
      <c r="VMP86" s="140"/>
      <c r="VMQ86" s="140"/>
      <c r="VMR86" s="140"/>
      <c r="VMS86" s="140"/>
      <c r="VMT86" s="140"/>
      <c r="VMU86" s="140"/>
      <c r="VMV86" s="140"/>
      <c r="VMW86" s="140"/>
      <c r="VMX86" s="140"/>
      <c r="VMY86" s="140"/>
      <c r="VMZ86" s="140"/>
      <c r="VNA86" s="140"/>
      <c r="VNB86" s="140"/>
      <c r="VNC86" s="140"/>
      <c r="VND86" s="140"/>
      <c r="VNE86" s="140"/>
      <c r="VNF86" s="140"/>
      <c r="VNG86" s="140"/>
      <c r="VNH86" s="140"/>
      <c r="VNI86" s="140"/>
      <c r="VNJ86" s="140"/>
      <c r="VNK86" s="140"/>
      <c r="VNL86" s="140"/>
      <c r="VNM86" s="140"/>
      <c r="VNN86" s="140"/>
      <c r="VNO86" s="140"/>
      <c r="VNP86" s="140"/>
      <c r="VNQ86" s="140"/>
      <c r="VNR86" s="140"/>
      <c r="VNS86" s="140"/>
      <c r="VNT86" s="140"/>
      <c r="VNU86" s="140"/>
      <c r="VNV86" s="140"/>
      <c r="VNW86" s="140"/>
      <c r="VNX86" s="140"/>
      <c r="VNY86" s="140"/>
      <c r="VNZ86" s="140"/>
      <c r="VOA86" s="140"/>
      <c r="VOB86" s="140"/>
      <c r="VOC86" s="140"/>
      <c r="VOD86" s="140"/>
      <c r="VOE86" s="140"/>
      <c r="VOF86" s="140"/>
      <c r="VOG86" s="140"/>
      <c r="VOH86" s="140"/>
      <c r="VOI86" s="140"/>
      <c r="VOJ86" s="140"/>
      <c r="VOK86" s="140"/>
      <c r="VOL86" s="140"/>
      <c r="VOM86" s="140"/>
      <c r="VON86" s="140"/>
      <c r="VOO86" s="140"/>
      <c r="VOP86" s="140"/>
      <c r="VOQ86" s="140"/>
      <c r="VOR86" s="140"/>
      <c r="VOS86" s="140"/>
      <c r="VOT86" s="140"/>
      <c r="VOU86" s="140"/>
      <c r="VOV86" s="140"/>
      <c r="VOW86" s="140"/>
      <c r="VOX86" s="140"/>
      <c r="VOY86" s="140"/>
      <c r="VOZ86" s="140"/>
      <c r="VPA86" s="140"/>
      <c r="VPB86" s="140"/>
      <c r="VPC86" s="140"/>
      <c r="VPD86" s="140"/>
      <c r="VPE86" s="140"/>
      <c r="VPF86" s="140"/>
      <c r="VPG86" s="140"/>
      <c r="VPH86" s="140"/>
      <c r="VPI86" s="140"/>
      <c r="VPJ86" s="140"/>
      <c r="VPK86" s="140"/>
      <c r="VPL86" s="140"/>
      <c r="VPM86" s="140"/>
      <c r="VPN86" s="140"/>
      <c r="VPO86" s="140"/>
      <c r="VPP86" s="140"/>
      <c r="VPQ86" s="140"/>
      <c r="VPR86" s="140"/>
      <c r="VPS86" s="140"/>
      <c r="VPT86" s="140"/>
      <c r="VPU86" s="140"/>
      <c r="VPV86" s="140"/>
      <c r="VPW86" s="140"/>
      <c r="VPX86" s="140"/>
      <c r="VPY86" s="140"/>
      <c r="VPZ86" s="140"/>
      <c r="VQA86" s="140"/>
      <c r="VQB86" s="140"/>
      <c r="VQC86" s="140"/>
      <c r="VQD86" s="140"/>
      <c r="VQE86" s="140"/>
      <c r="VQF86" s="140"/>
      <c r="VQG86" s="140"/>
      <c r="VQH86" s="140"/>
      <c r="VQI86" s="140"/>
      <c r="VQJ86" s="140"/>
      <c r="VQK86" s="140"/>
      <c r="VQL86" s="140"/>
      <c r="VQM86" s="140"/>
      <c r="VQN86" s="140"/>
      <c r="VQO86" s="140"/>
      <c r="VQP86" s="140"/>
      <c r="VQQ86" s="140"/>
      <c r="VQR86" s="140"/>
      <c r="VQS86" s="140"/>
      <c r="VQT86" s="140"/>
      <c r="VQU86" s="140"/>
      <c r="VQV86" s="140"/>
      <c r="VQW86" s="140"/>
      <c r="VQX86" s="140"/>
      <c r="VQY86" s="140"/>
      <c r="VQZ86" s="140"/>
      <c r="VRA86" s="140"/>
      <c r="VRB86" s="140"/>
      <c r="VRC86" s="140"/>
      <c r="VRD86" s="140"/>
      <c r="VRE86" s="140"/>
      <c r="VRF86" s="140"/>
      <c r="VRG86" s="140"/>
      <c r="VRH86" s="140"/>
      <c r="VRI86" s="140"/>
      <c r="VRJ86" s="140"/>
      <c r="VRK86" s="140"/>
      <c r="VRL86" s="140"/>
      <c r="VRM86" s="140"/>
      <c r="VRN86" s="140"/>
      <c r="VRO86" s="140"/>
      <c r="VRP86" s="140"/>
      <c r="VRQ86" s="140"/>
      <c r="VRR86" s="140"/>
      <c r="VRS86" s="140"/>
      <c r="VRT86" s="140"/>
      <c r="VRU86" s="140"/>
      <c r="VRV86" s="140"/>
      <c r="VRW86" s="140"/>
      <c r="VRX86" s="140"/>
      <c r="VRY86" s="140"/>
      <c r="VRZ86" s="140"/>
      <c r="VSA86" s="140"/>
      <c r="VSB86" s="140"/>
      <c r="VSC86" s="140"/>
      <c r="VSD86" s="140"/>
      <c r="VSE86" s="140"/>
      <c r="VSF86" s="140"/>
      <c r="VSG86" s="140"/>
      <c r="VSH86" s="140"/>
      <c r="VSI86" s="140"/>
      <c r="VSJ86" s="140"/>
      <c r="VSK86" s="140"/>
      <c r="VSL86" s="140"/>
      <c r="VSM86" s="140"/>
      <c r="VSN86" s="140"/>
      <c r="VSO86" s="140"/>
      <c r="VSP86" s="140"/>
      <c r="VSQ86" s="140"/>
      <c r="VSR86" s="140"/>
      <c r="VSS86" s="140"/>
      <c r="VST86" s="140"/>
      <c r="VSU86" s="140"/>
      <c r="VSV86" s="140"/>
      <c r="VSW86" s="140"/>
      <c r="VSX86" s="140"/>
      <c r="VSY86" s="140"/>
      <c r="VSZ86" s="140"/>
      <c r="VTA86" s="140"/>
      <c r="VTB86" s="140"/>
      <c r="VTC86" s="140"/>
      <c r="VTD86" s="140"/>
      <c r="VTE86" s="140"/>
      <c r="VTF86" s="140"/>
      <c r="VTG86" s="140"/>
      <c r="VTH86" s="140"/>
      <c r="VTI86" s="140"/>
      <c r="VTJ86" s="140"/>
      <c r="VTK86" s="140"/>
      <c r="VTL86" s="140"/>
      <c r="VTM86" s="140"/>
      <c r="VTN86" s="140"/>
      <c r="VTO86" s="140"/>
      <c r="VTP86" s="140"/>
      <c r="VTQ86" s="140"/>
      <c r="VTR86" s="140"/>
      <c r="VTS86" s="140"/>
      <c r="VTT86" s="140"/>
      <c r="VTU86" s="140"/>
      <c r="VTV86" s="140"/>
      <c r="VTW86" s="140"/>
      <c r="VTX86" s="140"/>
      <c r="VTY86" s="140"/>
      <c r="VTZ86" s="140"/>
      <c r="VUA86" s="140"/>
      <c r="VUB86" s="140"/>
      <c r="VUC86" s="140"/>
      <c r="VUD86" s="140"/>
      <c r="VUE86" s="140"/>
      <c r="VUF86" s="140"/>
      <c r="VUG86" s="140"/>
      <c r="VUH86" s="140"/>
      <c r="VUI86" s="140"/>
      <c r="VUJ86" s="140"/>
      <c r="VUK86" s="140"/>
      <c r="VUL86" s="140"/>
      <c r="VUM86" s="140"/>
      <c r="VUN86" s="140"/>
      <c r="VUO86" s="140"/>
      <c r="VUP86" s="140"/>
      <c r="VUQ86" s="140"/>
      <c r="VUR86" s="140"/>
      <c r="VUS86" s="140"/>
      <c r="VUT86" s="140"/>
      <c r="VUU86" s="140"/>
      <c r="VUV86" s="140"/>
      <c r="VUW86" s="140"/>
      <c r="VUX86" s="140"/>
      <c r="VUY86" s="140"/>
      <c r="VUZ86" s="140"/>
      <c r="VVA86" s="140"/>
      <c r="VVB86" s="140"/>
      <c r="VVC86" s="140"/>
      <c r="VVD86" s="140"/>
      <c r="VVE86" s="140"/>
      <c r="VVF86" s="140"/>
      <c r="VVG86" s="140"/>
      <c r="VVH86" s="140"/>
      <c r="VVI86" s="140"/>
      <c r="VVJ86" s="140"/>
      <c r="VVK86" s="140"/>
      <c r="VVL86" s="140"/>
      <c r="VVM86" s="140"/>
      <c r="VVN86" s="140"/>
      <c r="VVO86" s="140"/>
      <c r="VVP86" s="140"/>
      <c r="VVQ86" s="140"/>
      <c r="VVR86" s="140"/>
      <c r="VVS86" s="140"/>
      <c r="VVT86" s="140"/>
      <c r="VVU86" s="140"/>
      <c r="VVV86" s="140"/>
      <c r="VVW86" s="140"/>
      <c r="VVX86" s="140"/>
      <c r="VVY86" s="140"/>
      <c r="VVZ86" s="140"/>
      <c r="VWA86" s="140"/>
      <c r="VWB86" s="140"/>
      <c r="VWC86" s="140"/>
      <c r="VWD86" s="140"/>
      <c r="VWE86" s="140"/>
      <c r="VWF86" s="140"/>
      <c r="VWG86" s="140"/>
      <c r="VWH86" s="140"/>
      <c r="VWI86" s="140"/>
      <c r="VWJ86" s="140"/>
      <c r="VWK86" s="140"/>
      <c r="VWL86" s="140"/>
      <c r="VWM86" s="140"/>
      <c r="VWN86" s="140"/>
      <c r="VWO86" s="140"/>
      <c r="VWP86" s="140"/>
      <c r="VWQ86" s="140"/>
      <c r="VWR86" s="140"/>
      <c r="VWS86" s="140"/>
      <c r="VWT86" s="140"/>
      <c r="VWU86" s="140"/>
      <c r="VWV86" s="140"/>
      <c r="VWW86" s="140"/>
      <c r="VWX86" s="140"/>
      <c r="VWY86" s="140"/>
      <c r="VWZ86" s="140"/>
      <c r="VXA86" s="140"/>
      <c r="VXB86" s="140"/>
      <c r="VXC86" s="140"/>
      <c r="VXD86" s="140"/>
      <c r="VXE86" s="140"/>
      <c r="VXF86" s="140"/>
      <c r="VXG86" s="140"/>
      <c r="VXH86" s="140"/>
      <c r="VXI86" s="140"/>
      <c r="VXJ86" s="140"/>
      <c r="VXK86" s="140"/>
      <c r="VXL86" s="140"/>
      <c r="VXM86" s="140"/>
      <c r="VXN86" s="140"/>
      <c r="VXO86" s="140"/>
      <c r="VXP86" s="140"/>
      <c r="VXQ86" s="140"/>
      <c r="VXR86" s="140"/>
      <c r="VXS86" s="140"/>
      <c r="VXT86" s="140"/>
      <c r="VXU86" s="140"/>
      <c r="VXV86" s="140"/>
      <c r="VXW86" s="140"/>
      <c r="VXX86" s="140"/>
      <c r="VXY86" s="140"/>
      <c r="VXZ86" s="140"/>
      <c r="VYA86" s="140"/>
      <c r="VYB86" s="140"/>
      <c r="VYC86" s="140"/>
      <c r="VYD86" s="140"/>
      <c r="VYE86" s="140"/>
      <c r="VYF86" s="140"/>
      <c r="VYG86" s="140"/>
      <c r="VYH86" s="140"/>
      <c r="VYI86" s="140"/>
      <c r="VYJ86" s="140"/>
      <c r="VYK86" s="140"/>
      <c r="VYL86" s="140"/>
      <c r="VYM86" s="140"/>
      <c r="VYN86" s="140"/>
      <c r="VYO86" s="140"/>
      <c r="VYP86" s="140"/>
      <c r="VYQ86" s="140"/>
      <c r="VYR86" s="140"/>
      <c r="VYS86" s="140"/>
      <c r="VYT86" s="140"/>
      <c r="VYU86" s="140"/>
      <c r="VYV86" s="140"/>
      <c r="VYW86" s="140"/>
      <c r="VYX86" s="140"/>
      <c r="VYY86" s="140"/>
      <c r="VYZ86" s="140"/>
      <c r="VZA86" s="140"/>
      <c r="VZB86" s="140"/>
      <c r="VZC86" s="140"/>
      <c r="VZD86" s="140"/>
      <c r="VZE86" s="140"/>
      <c r="VZF86" s="140"/>
      <c r="VZG86" s="140"/>
      <c r="VZH86" s="140"/>
      <c r="VZI86" s="140"/>
      <c r="VZJ86" s="140"/>
      <c r="VZK86" s="140"/>
      <c r="VZL86" s="140"/>
      <c r="VZM86" s="140"/>
      <c r="VZN86" s="140"/>
      <c r="VZO86" s="140"/>
      <c r="VZP86" s="140"/>
      <c r="VZQ86" s="140"/>
      <c r="VZR86" s="140"/>
      <c r="VZS86" s="140"/>
      <c r="VZT86" s="140"/>
      <c r="VZU86" s="140"/>
      <c r="VZV86" s="140"/>
      <c r="VZW86" s="140"/>
      <c r="VZX86" s="140"/>
      <c r="VZY86" s="140"/>
      <c r="VZZ86" s="140"/>
      <c r="WAA86" s="140"/>
      <c r="WAB86" s="140"/>
      <c r="WAC86" s="140"/>
      <c r="WAD86" s="140"/>
      <c r="WAE86" s="140"/>
      <c r="WAF86" s="140"/>
      <c r="WAG86" s="140"/>
      <c r="WAH86" s="140"/>
      <c r="WAI86" s="140"/>
      <c r="WAJ86" s="140"/>
      <c r="WAK86" s="140"/>
      <c r="WAL86" s="140"/>
      <c r="WAM86" s="140"/>
      <c r="WAN86" s="140"/>
      <c r="WAO86" s="140"/>
      <c r="WAP86" s="140"/>
      <c r="WAQ86" s="140"/>
      <c r="WAR86" s="140"/>
      <c r="WAS86" s="140"/>
      <c r="WAT86" s="140"/>
      <c r="WAU86" s="140"/>
      <c r="WAV86" s="140"/>
      <c r="WAW86" s="140"/>
      <c r="WAX86" s="140"/>
      <c r="WAY86" s="140"/>
      <c r="WAZ86" s="140"/>
      <c r="WBA86" s="140"/>
      <c r="WBB86" s="140"/>
      <c r="WBC86" s="140"/>
      <c r="WBD86" s="140"/>
      <c r="WBE86" s="140"/>
      <c r="WBF86" s="140"/>
      <c r="WBG86" s="140"/>
      <c r="WBH86" s="140"/>
      <c r="WBI86" s="140"/>
      <c r="WBJ86" s="140"/>
      <c r="WBK86" s="140"/>
      <c r="WBL86" s="140"/>
      <c r="WBM86" s="140"/>
      <c r="WBN86" s="140"/>
      <c r="WBO86" s="140"/>
      <c r="WBP86" s="140"/>
      <c r="WBQ86" s="140"/>
      <c r="WBR86" s="140"/>
      <c r="WBS86" s="140"/>
      <c r="WBT86" s="140"/>
      <c r="WBU86" s="140"/>
      <c r="WBV86" s="140"/>
      <c r="WBW86" s="140"/>
      <c r="WBX86" s="140"/>
      <c r="WBY86" s="140"/>
      <c r="WBZ86" s="140"/>
      <c r="WCA86" s="140"/>
      <c r="WCB86" s="140"/>
      <c r="WCC86" s="140"/>
      <c r="WCD86" s="140"/>
      <c r="WCE86" s="140"/>
      <c r="WCF86" s="140"/>
      <c r="WCG86" s="140"/>
      <c r="WCH86" s="140"/>
      <c r="WCI86" s="140"/>
      <c r="WCJ86" s="140"/>
      <c r="WCK86" s="140"/>
      <c r="WCL86" s="140"/>
      <c r="WCM86" s="140"/>
      <c r="WCN86" s="140"/>
      <c r="WCO86" s="140"/>
      <c r="WCP86" s="140"/>
      <c r="WCQ86" s="140"/>
      <c r="WCR86" s="140"/>
      <c r="WCS86" s="140"/>
      <c r="WCT86" s="140"/>
      <c r="WCU86" s="140"/>
      <c r="WCV86" s="140"/>
      <c r="WCW86" s="140"/>
      <c r="WCX86" s="140"/>
      <c r="WCY86" s="140"/>
      <c r="WCZ86" s="140"/>
      <c r="WDA86" s="140"/>
      <c r="WDB86" s="140"/>
      <c r="WDC86" s="140"/>
      <c r="WDD86" s="140"/>
      <c r="WDE86" s="140"/>
      <c r="WDF86" s="140"/>
      <c r="WDG86" s="140"/>
      <c r="WDH86" s="140"/>
      <c r="WDI86" s="140"/>
      <c r="WDJ86" s="140"/>
      <c r="WDK86" s="140"/>
      <c r="WDL86" s="140"/>
      <c r="WDM86" s="140"/>
      <c r="WDN86" s="140"/>
      <c r="WDO86" s="140"/>
      <c r="WDP86" s="140"/>
      <c r="WDQ86" s="140"/>
      <c r="WDR86" s="140"/>
      <c r="WDS86" s="140"/>
      <c r="WDT86" s="140"/>
      <c r="WDU86" s="140"/>
      <c r="WDV86" s="140"/>
      <c r="WDW86" s="140"/>
      <c r="WDX86" s="140"/>
      <c r="WDY86" s="140"/>
      <c r="WDZ86" s="140"/>
      <c r="WEA86" s="140"/>
      <c r="WEB86" s="140"/>
      <c r="WEC86" s="140"/>
      <c r="WED86" s="140"/>
      <c r="WEE86" s="140"/>
      <c r="WEF86" s="140"/>
      <c r="WEG86" s="140"/>
      <c r="WEH86" s="140"/>
      <c r="WEI86" s="140"/>
      <c r="WEJ86" s="140"/>
      <c r="WEK86" s="140"/>
      <c r="WEL86" s="140"/>
      <c r="WEM86" s="140"/>
      <c r="WEN86" s="140"/>
      <c r="WEO86" s="140"/>
      <c r="WEP86" s="140"/>
      <c r="WEQ86" s="140"/>
      <c r="WER86" s="140"/>
      <c r="WES86" s="140"/>
      <c r="WET86" s="140"/>
      <c r="WEU86" s="140"/>
      <c r="WEV86" s="140"/>
      <c r="WEW86" s="140"/>
      <c r="WEX86" s="140"/>
      <c r="WEY86" s="140"/>
      <c r="WEZ86" s="140"/>
      <c r="WFA86" s="140"/>
      <c r="WFB86" s="140"/>
      <c r="WFC86" s="140"/>
      <c r="WFD86" s="140"/>
      <c r="WFE86" s="140"/>
      <c r="WFF86" s="140"/>
      <c r="WFG86" s="140"/>
      <c r="WFH86" s="140"/>
      <c r="WFI86" s="140"/>
      <c r="WFJ86" s="140"/>
      <c r="WFK86" s="140"/>
      <c r="WFL86" s="140"/>
      <c r="WFM86" s="140"/>
      <c r="WFN86" s="140"/>
      <c r="WFO86" s="140"/>
      <c r="WFP86" s="140"/>
      <c r="WFQ86" s="140"/>
      <c r="WFR86" s="140"/>
      <c r="WFS86" s="140"/>
      <c r="WFT86" s="140"/>
      <c r="WFU86" s="140"/>
      <c r="WFV86" s="140"/>
      <c r="WFW86" s="140"/>
      <c r="WFX86" s="140"/>
      <c r="WFY86" s="140"/>
      <c r="WFZ86" s="140"/>
      <c r="WGA86" s="140"/>
      <c r="WGB86" s="140"/>
      <c r="WGC86" s="140"/>
      <c r="WGD86" s="140"/>
      <c r="WGE86" s="140"/>
      <c r="WGF86" s="140"/>
      <c r="WGG86" s="140"/>
      <c r="WGH86" s="140"/>
      <c r="WGI86" s="140"/>
      <c r="WGJ86" s="140"/>
      <c r="WGK86" s="140"/>
      <c r="WGL86" s="140"/>
      <c r="WGM86" s="140"/>
      <c r="WGN86" s="140"/>
      <c r="WGO86" s="140"/>
      <c r="WGP86" s="140"/>
      <c r="WGQ86" s="140"/>
      <c r="WGR86" s="140"/>
      <c r="WGS86" s="140"/>
      <c r="WGT86" s="140"/>
      <c r="WGU86" s="140"/>
      <c r="WGV86" s="140"/>
      <c r="WGW86" s="140"/>
      <c r="WGX86" s="140"/>
      <c r="WGY86" s="140"/>
      <c r="WGZ86" s="140"/>
      <c r="WHA86" s="140"/>
      <c r="WHB86" s="140"/>
      <c r="WHC86" s="140"/>
      <c r="WHD86" s="140"/>
      <c r="WHE86" s="140"/>
      <c r="WHF86" s="140"/>
      <c r="WHG86" s="140"/>
      <c r="WHH86" s="140"/>
      <c r="WHI86" s="140"/>
      <c r="WHJ86" s="140"/>
      <c r="WHK86" s="140"/>
      <c r="WHL86" s="140"/>
      <c r="WHM86" s="140"/>
      <c r="WHN86" s="140"/>
      <c r="WHO86" s="140"/>
      <c r="WHP86" s="140"/>
      <c r="WHQ86" s="140"/>
      <c r="WHR86" s="140"/>
      <c r="WHS86" s="140"/>
      <c r="WHT86" s="140"/>
      <c r="WHU86" s="140"/>
      <c r="WHV86" s="140"/>
      <c r="WHW86" s="140"/>
      <c r="WHX86" s="140"/>
      <c r="WHY86" s="140"/>
      <c r="WHZ86" s="140"/>
      <c r="WIA86" s="140"/>
      <c r="WIB86" s="140"/>
      <c r="WIC86" s="140"/>
      <c r="WID86" s="140"/>
      <c r="WIE86" s="140"/>
      <c r="WIF86" s="140"/>
      <c r="WIG86" s="140"/>
      <c r="WIH86" s="140"/>
      <c r="WII86" s="140"/>
      <c r="WIJ86" s="140"/>
      <c r="WIK86" s="140"/>
      <c r="WIL86" s="140"/>
      <c r="WIM86" s="140"/>
      <c r="WIN86" s="140"/>
      <c r="WIO86" s="140"/>
      <c r="WIP86" s="140"/>
      <c r="WIQ86" s="140"/>
      <c r="WIR86" s="140"/>
      <c r="WIS86" s="140"/>
      <c r="WIT86" s="140"/>
      <c r="WIU86" s="140"/>
      <c r="WIV86" s="140"/>
      <c r="WIW86" s="140"/>
      <c r="WIX86" s="140"/>
      <c r="WIY86" s="140"/>
      <c r="WIZ86" s="140"/>
      <c r="WJA86" s="140"/>
      <c r="WJB86" s="140"/>
      <c r="WJC86" s="140"/>
      <c r="WJD86" s="140"/>
      <c r="WJE86" s="140"/>
      <c r="WJF86" s="140"/>
      <c r="WJG86" s="140"/>
      <c r="WJH86" s="140"/>
      <c r="WJI86" s="140"/>
      <c r="WJJ86" s="140"/>
      <c r="WJK86" s="140"/>
      <c r="WJL86" s="140"/>
      <c r="WJM86" s="140"/>
      <c r="WJN86" s="140"/>
      <c r="WJO86" s="140"/>
      <c r="WJP86" s="140"/>
      <c r="WJQ86" s="140"/>
      <c r="WJR86" s="140"/>
      <c r="WJS86" s="140"/>
      <c r="WJT86" s="140"/>
      <c r="WJU86" s="140"/>
      <c r="WJV86" s="140"/>
      <c r="WJW86" s="140"/>
      <c r="WJX86" s="140"/>
      <c r="WJY86" s="140"/>
      <c r="WJZ86" s="140"/>
      <c r="WKA86" s="140"/>
      <c r="WKB86" s="140"/>
      <c r="WKC86" s="140"/>
      <c r="WKD86" s="140"/>
      <c r="WKE86" s="140"/>
      <c r="WKF86" s="140"/>
      <c r="WKG86" s="140"/>
      <c r="WKH86" s="140"/>
      <c r="WKI86" s="140"/>
      <c r="WKJ86" s="140"/>
      <c r="WKK86" s="140"/>
      <c r="WKL86" s="140"/>
      <c r="WKM86" s="140"/>
      <c r="WKN86" s="140"/>
      <c r="WKO86" s="140"/>
      <c r="WKP86" s="140"/>
      <c r="WKQ86" s="140"/>
      <c r="WKR86" s="140"/>
      <c r="WKS86" s="140"/>
      <c r="WKT86" s="140"/>
      <c r="WKU86" s="140"/>
      <c r="WKV86" s="140"/>
      <c r="WKW86" s="140"/>
      <c r="WKX86" s="140"/>
      <c r="WKY86" s="140"/>
      <c r="WKZ86" s="140"/>
      <c r="WLA86" s="140"/>
      <c r="WLB86" s="140"/>
      <c r="WLC86" s="140"/>
      <c r="WLD86" s="140"/>
      <c r="WLE86" s="140"/>
      <c r="WLF86" s="140"/>
      <c r="WLG86" s="140"/>
      <c r="WLH86" s="140"/>
      <c r="WLI86" s="140"/>
      <c r="WLJ86" s="140"/>
      <c r="WLK86" s="140"/>
      <c r="WLL86" s="140"/>
      <c r="WLM86" s="140"/>
      <c r="WLN86" s="140"/>
      <c r="WLO86" s="140"/>
      <c r="WLP86" s="140"/>
      <c r="WLQ86" s="140"/>
      <c r="WLR86" s="140"/>
      <c r="WLS86" s="140"/>
      <c r="WLT86" s="140"/>
      <c r="WLU86" s="140"/>
      <c r="WLV86" s="140"/>
      <c r="WLW86" s="140"/>
      <c r="WLX86" s="140"/>
      <c r="WLY86" s="140"/>
      <c r="WLZ86" s="140"/>
      <c r="WMA86" s="140"/>
      <c r="WMB86" s="140"/>
      <c r="WMC86" s="140"/>
      <c r="WMD86" s="140"/>
      <c r="WME86" s="140"/>
      <c r="WMF86" s="140"/>
      <c r="WMG86" s="140"/>
      <c r="WMH86" s="140"/>
      <c r="WMI86" s="140"/>
      <c r="WMJ86" s="140"/>
      <c r="WMK86" s="140"/>
      <c r="WML86" s="140"/>
      <c r="WMM86" s="140"/>
      <c r="WMN86" s="140"/>
      <c r="WMO86" s="140"/>
      <c r="WMP86" s="140"/>
      <c r="WMQ86" s="140"/>
      <c r="WMR86" s="140"/>
      <c r="WMS86" s="140"/>
      <c r="WMT86" s="140"/>
      <c r="WMU86" s="140"/>
      <c r="WMV86" s="140"/>
      <c r="WMW86" s="140"/>
      <c r="WMX86" s="140"/>
      <c r="WMY86" s="140"/>
      <c r="WMZ86" s="140"/>
      <c r="WNA86" s="140"/>
      <c r="WNB86" s="140"/>
      <c r="WNC86" s="140"/>
      <c r="WND86" s="140"/>
      <c r="WNE86" s="140"/>
      <c r="WNF86" s="140"/>
      <c r="WNG86" s="140"/>
      <c r="WNH86" s="140"/>
      <c r="WNI86" s="140"/>
      <c r="WNJ86" s="140"/>
      <c r="WNK86" s="140"/>
      <c r="WNL86" s="140"/>
      <c r="WNM86" s="140"/>
      <c r="WNN86" s="140"/>
      <c r="WNO86" s="140"/>
      <c r="WNP86" s="140"/>
      <c r="WNQ86" s="140"/>
      <c r="WNR86" s="140"/>
      <c r="WNS86" s="140"/>
      <c r="WNT86" s="140"/>
      <c r="WNU86" s="140"/>
      <c r="WNV86" s="140"/>
      <c r="WNW86" s="140"/>
      <c r="WNX86" s="140"/>
      <c r="WNY86" s="140"/>
      <c r="WNZ86" s="140"/>
      <c r="WOA86" s="140"/>
      <c r="WOB86" s="140"/>
      <c r="WOC86" s="140"/>
      <c r="WOD86" s="140"/>
      <c r="WOE86" s="140"/>
      <c r="WOF86" s="140"/>
      <c r="WOG86" s="140"/>
      <c r="WOH86" s="140"/>
      <c r="WOI86" s="140"/>
      <c r="WOJ86" s="140"/>
      <c r="WOK86" s="140"/>
      <c r="WOL86" s="140"/>
      <c r="WOM86" s="140"/>
      <c r="WON86" s="140"/>
      <c r="WOO86" s="140"/>
      <c r="WOP86" s="140"/>
      <c r="WOQ86" s="140"/>
      <c r="WOR86" s="140"/>
      <c r="WOS86" s="140"/>
      <c r="WOT86" s="140"/>
      <c r="WOU86" s="140"/>
      <c r="WOV86" s="140"/>
      <c r="WOW86" s="140"/>
      <c r="WOX86" s="140"/>
      <c r="WOY86" s="140"/>
      <c r="WOZ86" s="140"/>
      <c r="WPA86" s="140"/>
      <c r="WPB86" s="140"/>
      <c r="WPC86" s="140"/>
      <c r="WPD86" s="140"/>
      <c r="WPE86" s="140"/>
      <c r="WPF86" s="140"/>
      <c r="WPG86" s="140"/>
      <c r="WPH86" s="140"/>
      <c r="WPI86" s="140"/>
      <c r="WPJ86" s="140"/>
      <c r="WPK86" s="140"/>
      <c r="WPL86" s="140"/>
      <c r="WPM86" s="140"/>
      <c r="WPN86" s="140"/>
      <c r="WPO86" s="140"/>
      <c r="WPP86" s="140"/>
      <c r="WPQ86" s="140"/>
      <c r="WPR86" s="140"/>
      <c r="WPS86" s="140"/>
      <c r="WPT86" s="140"/>
      <c r="WPU86" s="140"/>
      <c r="WPV86" s="140"/>
      <c r="WPW86" s="140"/>
      <c r="WPX86" s="140"/>
      <c r="WPY86" s="140"/>
      <c r="WPZ86" s="140"/>
      <c r="WQA86" s="140"/>
      <c r="WQB86" s="140"/>
      <c r="WQC86" s="140"/>
      <c r="WQD86" s="140"/>
      <c r="WQE86" s="140"/>
      <c r="WQF86" s="140"/>
      <c r="WQG86" s="140"/>
      <c r="WQH86" s="140"/>
      <c r="WQI86" s="140"/>
      <c r="WQJ86" s="140"/>
      <c r="WQK86" s="140"/>
      <c r="WQL86" s="140"/>
      <c r="WQM86" s="140"/>
      <c r="WQN86" s="140"/>
      <c r="WQO86" s="140"/>
      <c r="WQP86" s="140"/>
      <c r="WQQ86" s="140"/>
      <c r="WQR86" s="140"/>
      <c r="WQS86" s="140"/>
      <c r="WQT86" s="140"/>
      <c r="WQU86" s="140"/>
      <c r="WQV86" s="140"/>
      <c r="WQW86" s="140"/>
      <c r="WQX86" s="140"/>
      <c r="WQY86" s="140"/>
      <c r="WQZ86" s="140"/>
      <c r="WRA86" s="140"/>
      <c r="WRB86" s="140"/>
      <c r="WRC86" s="140"/>
      <c r="WRD86" s="140"/>
      <c r="WRE86" s="140"/>
      <c r="WRF86" s="140"/>
      <c r="WRG86" s="140"/>
      <c r="WRH86" s="140"/>
      <c r="WRI86" s="140"/>
      <c r="WRJ86" s="140"/>
      <c r="WRK86" s="140"/>
      <c r="WRL86" s="140"/>
      <c r="WRM86" s="140"/>
      <c r="WRN86" s="140"/>
      <c r="WRO86" s="140"/>
      <c r="WRP86" s="140"/>
      <c r="WRQ86" s="140"/>
      <c r="WRR86" s="140"/>
      <c r="WRS86" s="140"/>
      <c r="WRT86" s="140"/>
      <c r="WRU86" s="140"/>
      <c r="WRV86" s="140"/>
      <c r="WRW86" s="140"/>
      <c r="WRX86" s="140"/>
      <c r="WRY86" s="140"/>
      <c r="WRZ86" s="140"/>
      <c r="WSA86" s="140"/>
      <c r="WSB86" s="140"/>
      <c r="WSC86" s="140"/>
      <c r="WSD86" s="140"/>
      <c r="WSE86" s="140"/>
      <c r="WSF86" s="140"/>
      <c r="WSG86" s="140"/>
      <c r="WSH86" s="140"/>
      <c r="WSI86" s="140"/>
      <c r="WSJ86" s="140"/>
      <c r="WSK86" s="140"/>
      <c r="WSL86" s="140"/>
      <c r="WSM86" s="140"/>
      <c r="WSN86" s="140"/>
      <c r="WSO86" s="140"/>
      <c r="WSP86" s="140"/>
      <c r="WSQ86" s="140"/>
      <c r="WSR86" s="140"/>
      <c r="WSS86" s="140"/>
      <c r="WST86" s="140"/>
      <c r="WSU86" s="140"/>
      <c r="WSV86" s="140"/>
      <c r="WSW86" s="140"/>
      <c r="WSX86" s="140"/>
      <c r="WSY86" s="140"/>
      <c r="WSZ86" s="140"/>
      <c r="WTA86" s="140"/>
      <c r="WTB86" s="140"/>
      <c r="WTC86" s="140"/>
      <c r="WTD86" s="140"/>
      <c r="WTE86" s="140"/>
      <c r="WTF86" s="140"/>
      <c r="WTG86" s="140"/>
      <c r="WTH86" s="140"/>
      <c r="WTI86" s="140"/>
      <c r="WTJ86" s="140"/>
      <c r="WTK86" s="140"/>
      <c r="WTL86" s="140"/>
      <c r="WTM86" s="140"/>
      <c r="WTN86" s="140"/>
      <c r="WTO86" s="140"/>
      <c r="WTP86" s="140"/>
      <c r="WTQ86" s="140"/>
      <c r="WTR86" s="140"/>
      <c r="WTS86" s="140"/>
      <c r="WTT86" s="140"/>
      <c r="WTU86" s="140"/>
      <c r="WTV86" s="140"/>
      <c r="WTW86" s="140"/>
      <c r="WTX86" s="140"/>
      <c r="WTY86" s="140"/>
      <c r="WTZ86" s="140"/>
      <c r="WUA86" s="140"/>
      <c r="WUB86" s="140"/>
      <c r="WUC86" s="140"/>
      <c r="WUD86" s="140"/>
      <c r="WUE86" s="140"/>
      <c r="WUF86" s="140"/>
      <c r="WUG86" s="140"/>
      <c r="WUH86" s="140"/>
      <c r="WUI86" s="140"/>
      <c r="WUJ86" s="140"/>
      <c r="WUK86" s="140"/>
      <c r="WUL86" s="140"/>
      <c r="WUM86" s="140"/>
      <c r="WUN86" s="140"/>
      <c r="WUO86" s="140"/>
      <c r="WUP86" s="140"/>
      <c r="WUQ86" s="140"/>
      <c r="WUR86" s="140"/>
      <c r="WUS86" s="140"/>
      <c r="WUT86" s="140"/>
      <c r="WUU86" s="140"/>
      <c r="WUV86" s="140"/>
      <c r="WUW86" s="140"/>
      <c r="WUX86" s="140"/>
      <c r="WUY86" s="140"/>
      <c r="WUZ86" s="140"/>
      <c r="WVA86" s="140"/>
      <c r="WVB86" s="140"/>
      <c r="WVC86" s="140"/>
      <c r="WVD86" s="140"/>
      <c r="WVE86" s="140"/>
      <c r="WVF86" s="140"/>
      <c r="WVG86" s="140"/>
      <c r="WVH86" s="140"/>
      <c r="WVI86" s="140"/>
      <c r="WVJ86" s="140"/>
      <c r="WVK86" s="140"/>
      <c r="WVL86" s="140"/>
      <c r="WVM86" s="140"/>
      <c r="WVN86" s="140"/>
      <c r="WVO86" s="140"/>
      <c r="WVP86" s="140"/>
      <c r="WVQ86" s="140"/>
      <c r="WVR86" s="140"/>
      <c r="WVS86" s="140"/>
      <c r="WVT86" s="140"/>
      <c r="WVU86" s="140"/>
      <c r="WVV86" s="140"/>
      <c r="WVW86" s="140"/>
      <c r="WVX86" s="140"/>
      <c r="WVY86" s="140"/>
      <c r="WVZ86" s="140"/>
      <c r="WWA86" s="140"/>
      <c r="WWB86" s="140"/>
      <c r="WWC86" s="140"/>
      <c r="WWD86" s="140"/>
      <c r="WWE86" s="140"/>
      <c r="WWF86" s="140"/>
      <c r="WWG86" s="140"/>
      <c r="WWH86" s="140"/>
      <c r="WWI86" s="140"/>
      <c r="WWJ86" s="140"/>
      <c r="WWK86" s="140"/>
      <c r="WWL86" s="140"/>
      <c r="WWM86" s="140"/>
      <c r="WWN86" s="140"/>
      <c r="WWO86" s="140"/>
      <c r="WWP86" s="140"/>
      <c r="WWQ86" s="140"/>
      <c r="WWR86" s="140"/>
      <c r="WWS86" s="140"/>
      <c r="WWT86" s="140"/>
      <c r="WWU86" s="140"/>
      <c r="WWV86" s="140"/>
      <c r="WWW86" s="140"/>
      <c r="WWX86" s="140"/>
      <c r="WWY86" s="140"/>
      <c r="WWZ86" s="140"/>
      <c r="WXA86" s="140"/>
      <c r="WXB86" s="140"/>
      <c r="WXC86" s="140"/>
      <c r="WXD86" s="140"/>
      <c r="WXE86" s="140"/>
      <c r="WXF86" s="140"/>
      <c r="WXG86" s="140"/>
      <c r="WXH86" s="140"/>
      <c r="WXI86" s="140"/>
      <c r="WXJ86" s="140"/>
      <c r="WXK86" s="140"/>
      <c r="WXL86" s="140"/>
      <c r="WXM86" s="140"/>
      <c r="WXN86" s="140"/>
      <c r="WXO86" s="140"/>
      <c r="WXP86" s="140"/>
      <c r="WXQ86" s="140"/>
      <c r="WXR86" s="140"/>
      <c r="WXS86" s="140"/>
      <c r="WXT86" s="140"/>
      <c r="WXU86" s="140"/>
      <c r="WXV86" s="140"/>
      <c r="WXW86" s="140"/>
      <c r="WXX86" s="140"/>
      <c r="WXY86" s="140"/>
      <c r="WXZ86" s="140"/>
      <c r="WYA86" s="140"/>
      <c r="WYB86" s="140"/>
      <c r="WYC86" s="140"/>
      <c r="WYD86" s="140"/>
      <c r="WYE86" s="140"/>
      <c r="WYF86" s="140"/>
      <c r="WYG86" s="140"/>
      <c r="WYH86" s="140"/>
      <c r="WYI86" s="140"/>
      <c r="WYJ86" s="140"/>
      <c r="WYK86" s="140"/>
      <c r="WYL86" s="140"/>
      <c r="WYM86" s="140"/>
      <c r="WYN86" s="140"/>
      <c r="WYO86" s="140"/>
      <c r="WYP86" s="140"/>
      <c r="WYQ86" s="140"/>
      <c r="WYR86" s="140"/>
      <c r="WYS86" s="140"/>
      <c r="WYT86" s="140"/>
      <c r="WYU86" s="140"/>
      <c r="WYV86" s="140"/>
      <c r="WYW86" s="140"/>
      <c r="WYX86" s="140"/>
      <c r="WYY86" s="140"/>
      <c r="WYZ86" s="140"/>
      <c r="WZA86" s="140"/>
      <c r="WZB86" s="140"/>
      <c r="WZC86" s="140"/>
      <c r="WZD86" s="140"/>
      <c r="WZE86" s="140"/>
      <c r="WZF86" s="140"/>
      <c r="WZG86" s="140"/>
      <c r="WZH86" s="140"/>
      <c r="WZI86" s="140"/>
      <c r="WZJ86" s="140"/>
      <c r="WZK86" s="140"/>
      <c r="WZL86" s="140"/>
      <c r="WZM86" s="140"/>
      <c r="WZN86" s="140"/>
      <c r="WZO86" s="140"/>
      <c r="WZP86" s="140"/>
      <c r="WZQ86" s="140"/>
      <c r="WZR86" s="140"/>
      <c r="WZS86" s="140"/>
      <c r="WZT86" s="140"/>
      <c r="WZU86" s="140"/>
      <c r="WZV86" s="140"/>
      <c r="WZW86" s="140"/>
      <c r="WZX86" s="140"/>
      <c r="WZY86" s="140"/>
      <c r="WZZ86" s="140"/>
      <c r="XAA86" s="140"/>
      <c r="XAB86" s="140"/>
      <c r="XAC86" s="140"/>
      <c r="XAD86" s="140"/>
      <c r="XAE86" s="140"/>
      <c r="XAF86" s="140"/>
      <c r="XAG86" s="140"/>
      <c r="XAH86" s="140"/>
      <c r="XAI86" s="140"/>
      <c r="XAJ86" s="140"/>
      <c r="XAK86" s="140"/>
      <c r="XAL86" s="140"/>
      <c r="XAM86" s="140"/>
      <c r="XAN86" s="140"/>
      <c r="XAO86" s="140"/>
      <c r="XAP86" s="140"/>
      <c r="XAQ86" s="140"/>
      <c r="XAR86" s="140"/>
      <c r="XAS86" s="140"/>
      <c r="XAT86" s="140"/>
      <c r="XAU86" s="140"/>
      <c r="XAV86" s="140"/>
      <c r="XAW86" s="140"/>
      <c r="XAX86" s="140"/>
      <c r="XAY86" s="140"/>
      <c r="XAZ86" s="140"/>
      <c r="XBA86" s="140"/>
      <c r="XBB86" s="140"/>
      <c r="XBC86" s="140"/>
      <c r="XBD86" s="140"/>
      <c r="XBE86" s="140"/>
      <c r="XBF86" s="140"/>
      <c r="XBG86" s="140"/>
      <c r="XBH86" s="140"/>
      <c r="XBI86" s="140"/>
      <c r="XBJ86" s="140"/>
      <c r="XBK86" s="140"/>
      <c r="XBL86" s="140"/>
      <c r="XBM86" s="140"/>
      <c r="XBN86" s="140"/>
      <c r="XBO86" s="140"/>
      <c r="XBP86" s="140"/>
      <c r="XBQ86" s="140"/>
      <c r="XBR86" s="140"/>
      <c r="XBS86" s="140"/>
      <c r="XBT86" s="140"/>
      <c r="XBU86" s="140"/>
      <c r="XBV86" s="140"/>
      <c r="XBW86" s="140"/>
      <c r="XBX86" s="140"/>
      <c r="XBY86" s="140"/>
      <c r="XBZ86" s="140"/>
      <c r="XCA86" s="140"/>
      <c r="XCB86" s="140"/>
      <c r="XCC86" s="140"/>
      <c r="XCD86" s="140"/>
      <c r="XCE86" s="140"/>
      <c r="XCF86" s="140"/>
      <c r="XCG86" s="140"/>
      <c r="XCH86" s="140"/>
      <c r="XCI86" s="140"/>
      <c r="XCJ86" s="140"/>
      <c r="XCK86" s="140"/>
      <c r="XCL86" s="140"/>
      <c r="XCM86" s="140"/>
      <c r="XCN86" s="140"/>
      <c r="XCO86" s="140"/>
      <c r="XCP86" s="140"/>
      <c r="XCQ86" s="140"/>
      <c r="XCR86" s="140"/>
      <c r="XCS86" s="140"/>
      <c r="XCT86" s="140"/>
      <c r="XCU86" s="140"/>
      <c r="XCV86" s="140"/>
      <c r="XCW86" s="140"/>
      <c r="XCX86" s="140"/>
      <c r="XCY86" s="140"/>
      <c r="XCZ86" s="140"/>
      <c r="XDA86" s="140"/>
      <c r="XDB86" s="140"/>
      <c r="XDC86" s="140"/>
      <c r="XDD86" s="140"/>
      <c r="XDE86" s="140"/>
      <c r="XDF86" s="140"/>
      <c r="XDG86" s="140"/>
      <c r="XDH86" s="140"/>
      <c r="XDI86" s="140"/>
      <c r="XDJ86" s="140"/>
      <c r="XDK86" s="140"/>
      <c r="XDL86" s="140"/>
      <c r="XDM86" s="140"/>
      <c r="XDN86" s="140"/>
      <c r="XDO86" s="140"/>
      <c r="XDP86" s="140"/>
      <c r="XDQ86" s="140"/>
      <c r="XDR86" s="140"/>
      <c r="XDS86" s="140"/>
      <c r="XDT86" s="140"/>
      <c r="XDU86" s="140"/>
      <c r="XDV86" s="140"/>
      <c r="XDW86" s="140"/>
      <c r="XDX86" s="140"/>
      <c r="XDY86" s="140"/>
      <c r="XDZ86" s="140"/>
      <c r="XEA86" s="140"/>
      <c r="XEB86" s="140"/>
      <c r="XEC86" s="140"/>
      <c r="XED86" s="140"/>
      <c r="XEE86" s="140"/>
      <c r="XEF86" s="140"/>
      <c r="XEG86" s="140"/>
      <c r="XEH86" s="140"/>
      <c r="XEI86" s="140"/>
      <c r="XEJ86" s="140"/>
      <c r="XEK86" s="140"/>
      <c r="XEL86" s="140"/>
      <c r="XEM86" s="140"/>
      <c r="XEN86" s="140"/>
      <c r="XEO86" s="140"/>
      <c r="XEP86" s="140"/>
      <c r="XEQ86" s="140"/>
      <c r="XER86" s="140"/>
      <c r="XES86" s="140"/>
      <c r="XET86" s="140"/>
      <c r="XEU86" s="140"/>
      <c r="XEV86" s="140"/>
      <c r="XEW86" s="140"/>
      <c r="XEX86" s="140"/>
      <c r="XEY86" s="140"/>
      <c r="XEZ86" s="140"/>
      <c r="XFA86" s="140"/>
      <c r="XFB86" s="140"/>
    </row>
    <row r="87" spans="1:16382" s="139" customFormat="1" hidden="1">
      <c r="A87" s="133"/>
      <c r="B87" s="133"/>
      <c r="C87" s="133"/>
      <c r="D87" s="133"/>
      <c r="E87" s="133"/>
      <c r="F87" s="133"/>
      <c r="G87" s="133"/>
      <c r="H87" s="133"/>
      <c r="I87" s="133"/>
      <c r="J87" s="133"/>
      <c r="K87" s="133"/>
      <c r="L87" s="133"/>
      <c r="M87" s="133"/>
      <c r="N87" s="133"/>
      <c r="O87" s="133"/>
      <c r="P87" s="133"/>
      <c r="Q87" s="133"/>
      <c r="R87" s="133"/>
      <c r="S87" s="133"/>
      <c r="T87" s="133"/>
      <c r="U87" s="317"/>
      <c r="V87" s="133"/>
      <c r="W87" s="133"/>
      <c r="X87" s="133"/>
      <c r="Y87" s="133"/>
      <c r="Z87" s="133"/>
      <c r="AA87" s="155"/>
    </row>
    <row r="88" spans="1:16382" s="139" customFormat="1" hidden="1">
      <c r="A88" s="133"/>
      <c r="B88" s="133"/>
      <c r="C88" s="133"/>
      <c r="D88" s="133"/>
      <c r="E88" s="133"/>
      <c r="F88" s="133"/>
      <c r="G88" s="133"/>
      <c r="H88" s="133"/>
      <c r="I88" s="133"/>
      <c r="J88" s="133"/>
      <c r="K88" s="133"/>
      <c r="L88" s="133"/>
      <c r="M88" s="133"/>
      <c r="N88" s="133"/>
      <c r="O88" s="133"/>
      <c r="P88" s="133"/>
      <c r="Q88" s="133"/>
      <c r="R88" s="133"/>
      <c r="S88" s="133"/>
      <c r="T88" s="133"/>
      <c r="U88" s="317"/>
      <c r="V88" s="133"/>
      <c r="W88" s="133"/>
      <c r="X88" s="133"/>
      <c r="Y88" s="133"/>
      <c r="Z88" s="133"/>
      <c r="AA88" s="155"/>
    </row>
    <row r="89" spans="1:16382" s="139" customFormat="1" hidden="1">
      <c r="A89" s="133"/>
      <c r="B89" s="133"/>
      <c r="C89" s="133"/>
      <c r="D89" s="133"/>
      <c r="E89" s="133"/>
      <c r="F89" s="133"/>
      <c r="G89" s="133"/>
      <c r="H89" s="133"/>
      <c r="I89" s="133"/>
      <c r="J89" s="133"/>
      <c r="K89" s="133"/>
      <c r="L89" s="133"/>
      <c r="M89" s="133"/>
      <c r="N89" s="133"/>
      <c r="O89" s="133"/>
      <c r="P89" s="133"/>
      <c r="Q89" s="133"/>
      <c r="R89" s="133"/>
      <c r="S89" s="133"/>
      <c r="T89" s="133"/>
      <c r="U89" s="317"/>
      <c r="V89" s="133"/>
      <c r="W89" s="133"/>
      <c r="X89" s="133"/>
      <c r="Y89" s="133"/>
      <c r="Z89" s="133"/>
      <c r="AA89" s="155"/>
    </row>
    <row r="90" spans="1:16382" s="139" customFormat="1" hidden="1">
      <c r="A90" s="133"/>
      <c r="B90" s="133"/>
      <c r="C90" s="133"/>
      <c r="D90" s="133"/>
      <c r="E90" s="133"/>
      <c r="F90" s="133"/>
      <c r="G90" s="133"/>
      <c r="H90" s="133"/>
      <c r="I90" s="133"/>
      <c r="J90" s="133"/>
      <c r="K90" s="133"/>
      <c r="L90" s="133"/>
      <c r="M90" s="133"/>
      <c r="N90" s="133"/>
      <c r="O90" s="133"/>
      <c r="P90" s="133"/>
      <c r="Q90" s="133"/>
      <c r="R90" s="133"/>
      <c r="S90" s="133"/>
      <c r="T90" s="133"/>
      <c r="U90" s="317"/>
      <c r="V90" s="133"/>
      <c r="W90" s="133"/>
      <c r="X90" s="133"/>
      <c r="Y90" s="133"/>
      <c r="Z90" s="133"/>
      <c r="AA90" s="155"/>
    </row>
    <row r="91" spans="1:16382" s="139" customFormat="1" hidden="1">
      <c r="A91" s="133"/>
      <c r="B91" s="133"/>
      <c r="C91" s="133"/>
      <c r="D91" s="133"/>
      <c r="E91" s="133"/>
      <c r="F91" s="133"/>
      <c r="G91" s="133"/>
      <c r="H91" s="133"/>
      <c r="I91" s="133"/>
      <c r="J91" s="133"/>
      <c r="K91" s="133"/>
      <c r="L91" s="133"/>
      <c r="M91" s="133"/>
      <c r="N91" s="133"/>
      <c r="O91" s="133"/>
      <c r="P91" s="133"/>
      <c r="Q91" s="133"/>
      <c r="R91" s="133"/>
      <c r="S91" s="133"/>
      <c r="T91" s="133"/>
      <c r="U91" s="317"/>
      <c r="V91" s="133"/>
      <c r="W91" s="133"/>
      <c r="X91" s="133"/>
      <c r="Y91" s="133"/>
      <c r="Z91" s="133"/>
      <c r="AA91" s="155"/>
    </row>
    <row r="92" spans="1:16382" s="139" customFormat="1" hidden="1">
      <c r="A92" s="133"/>
      <c r="B92" s="133"/>
      <c r="C92" s="133"/>
      <c r="D92" s="133"/>
      <c r="E92" s="133"/>
      <c r="F92" s="133"/>
      <c r="G92" s="133"/>
      <c r="H92" s="133"/>
      <c r="I92" s="133"/>
      <c r="J92" s="133"/>
      <c r="K92" s="133"/>
      <c r="L92" s="133"/>
      <c r="M92" s="133"/>
      <c r="N92" s="133"/>
      <c r="O92" s="133"/>
      <c r="P92" s="133"/>
      <c r="Q92" s="133"/>
      <c r="R92" s="133"/>
      <c r="S92" s="133"/>
      <c r="T92" s="133"/>
      <c r="U92" s="317"/>
      <c r="V92" s="133"/>
      <c r="W92" s="133"/>
      <c r="X92" s="133"/>
      <c r="Y92" s="133"/>
      <c r="Z92" s="133"/>
      <c r="AA92" s="155"/>
    </row>
    <row r="93" spans="1:16382" s="139" customFormat="1" hidden="1">
      <c r="A93" s="133"/>
      <c r="B93" s="133"/>
      <c r="C93" s="133"/>
      <c r="D93" s="133"/>
      <c r="E93" s="133"/>
      <c r="F93" s="133"/>
      <c r="G93" s="133"/>
      <c r="H93" s="133"/>
      <c r="I93" s="133"/>
      <c r="J93" s="133"/>
      <c r="K93" s="133"/>
      <c r="L93" s="133"/>
      <c r="M93" s="133"/>
      <c r="N93" s="133"/>
      <c r="O93" s="133"/>
      <c r="P93" s="133"/>
      <c r="Q93" s="133"/>
      <c r="R93" s="133"/>
      <c r="S93" s="133"/>
      <c r="T93" s="133"/>
      <c r="U93" s="317"/>
      <c r="V93" s="133"/>
      <c r="W93" s="133"/>
      <c r="X93" s="133"/>
      <c r="Y93" s="133"/>
      <c r="Z93" s="133"/>
      <c r="AA93" s="155"/>
    </row>
    <row r="94" spans="1:16382" s="139" customFormat="1" hidden="1">
      <c r="A94" s="133"/>
      <c r="B94" s="133"/>
      <c r="C94" s="133"/>
      <c r="D94" s="133"/>
      <c r="E94" s="133"/>
      <c r="F94" s="133"/>
      <c r="G94" s="133"/>
      <c r="H94" s="133"/>
      <c r="I94" s="133"/>
      <c r="J94" s="133"/>
      <c r="K94" s="133"/>
      <c r="L94" s="133"/>
      <c r="M94" s="133"/>
      <c r="N94" s="133"/>
      <c r="O94" s="133"/>
      <c r="P94" s="133"/>
      <c r="Q94" s="133"/>
      <c r="R94" s="133"/>
      <c r="S94" s="133"/>
      <c r="T94" s="133"/>
      <c r="U94" s="317"/>
      <c r="V94" s="133"/>
      <c r="W94" s="133"/>
      <c r="X94" s="133"/>
      <c r="Y94" s="133"/>
      <c r="Z94" s="133"/>
      <c r="AA94" s="155"/>
    </row>
    <row r="95" spans="1:16382" s="139" customFormat="1" hidden="1">
      <c r="A95" s="133"/>
      <c r="B95" s="133"/>
      <c r="C95" s="133"/>
      <c r="D95" s="133"/>
      <c r="E95" s="133"/>
      <c r="F95" s="133"/>
      <c r="G95" s="133"/>
      <c r="H95" s="133"/>
      <c r="I95" s="133"/>
      <c r="J95" s="133"/>
      <c r="K95" s="133"/>
      <c r="L95" s="133"/>
      <c r="M95" s="133"/>
      <c r="N95" s="133"/>
      <c r="O95" s="133"/>
      <c r="P95" s="133"/>
      <c r="Q95" s="133"/>
      <c r="R95" s="133"/>
      <c r="S95" s="133"/>
      <c r="T95" s="133"/>
      <c r="U95" s="317"/>
      <c r="V95" s="133"/>
      <c r="W95" s="133"/>
      <c r="X95" s="133"/>
      <c r="Y95" s="133"/>
      <c r="Z95" s="133"/>
      <c r="AA95" s="155"/>
    </row>
    <row r="96" spans="1:16382" s="139" customFormat="1" hidden="1">
      <c r="A96" s="133"/>
      <c r="B96" s="133"/>
      <c r="C96" s="133"/>
      <c r="D96" s="133"/>
      <c r="E96" s="133"/>
      <c r="F96" s="133"/>
      <c r="G96" s="133"/>
      <c r="H96" s="133"/>
      <c r="I96" s="133"/>
      <c r="J96" s="133"/>
      <c r="K96" s="133"/>
      <c r="L96" s="133"/>
      <c r="M96" s="133"/>
      <c r="N96" s="133"/>
      <c r="O96" s="133"/>
      <c r="P96" s="133"/>
      <c r="Q96" s="133"/>
      <c r="R96" s="133"/>
      <c r="S96" s="133"/>
      <c r="T96" s="133"/>
      <c r="U96" s="317"/>
      <c r="V96" s="133"/>
      <c r="W96" s="133"/>
      <c r="X96" s="133"/>
      <c r="Y96" s="133"/>
      <c r="Z96" s="133"/>
      <c r="AA96" s="155"/>
    </row>
    <row r="97" spans="1:16382" s="139" customFormat="1" hidden="1">
      <c r="A97" s="133"/>
      <c r="B97" s="133"/>
      <c r="C97" s="133"/>
      <c r="D97" s="133"/>
      <c r="E97" s="133"/>
      <c r="F97" s="133"/>
      <c r="G97" s="133"/>
      <c r="H97" s="133"/>
      <c r="I97" s="133"/>
      <c r="J97" s="133"/>
      <c r="K97" s="133"/>
      <c r="L97" s="133"/>
      <c r="M97" s="133"/>
      <c r="N97" s="133"/>
      <c r="O97" s="133"/>
      <c r="P97" s="133"/>
      <c r="Q97" s="133"/>
      <c r="R97" s="133"/>
      <c r="S97" s="133"/>
      <c r="T97" s="133"/>
      <c r="U97" s="317"/>
      <c r="V97" s="133"/>
      <c r="W97" s="133"/>
      <c r="X97" s="133"/>
      <c r="Y97" s="133"/>
      <c r="Z97" s="133"/>
      <c r="AA97" s="155"/>
    </row>
    <row r="98" spans="1:16382" s="139" customFormat="1" hidden="1">
      <c r="A98" s="133"/>
      <c r="B98" s="133"/>
      <c r="C98" s="133"/>
      <c r="D98" s="133"/>
      <c r="E98" s="133"/>
      <c r="F98" s="133"/>
      <c r="G98" s="133"/>
      <c r="H98" s="133"/>
      <c r="I98" s="133"/>
      <c r="J98" s="133"/>
      <c r="K98" s="133"/>
      <c r="L98" s="133"/>
      <c r="M98" s="133"/>
      <c r="N98" s="133"/>
      <c r="O98" s="133"/>
      <c r="P98" s="133"/>
      <c r="Q98" s="133"/>
      <c r="R98" s="133"/>
      <c r="S98" s="133"/>
      <c r="T98" s="133"/>
      <c r="U98" s="317"/>
      <c r="V98" s="133"/>
      <c r="W98" s="133"/>
      <c r="X98" s="133"/>
      <c r="Y98" s="133"/>
      <c r="Z98" s="133"/>
      <c r="AA98" s="155"/>
    </row>
    <row r="99" spans="1:16382" s="139" customFormat="1" hidden="1">
      <c r="A99" s="133"/>
      <c r="B99" s="224"/>
      <c r="C99" s="224"/>
      <c r="D99" s="224"/>
      <c r="E99" s="224"/>
      <c r="F99" s="224"/>
      <c r="G99" s="133"/>
      <c r="H99" s="224"/>
      <c r="I99" s="224"/>
      <c r="J99" s="224"/>
      <c r="K99" s="224"/>
      <c r="L99" s="224"/>
      <c r="M99" s="224"/>
      <c r="N99" s="224"/>
      <c r="O99" s="224"/>
      <c r="P99" s="224"/>
      <c r="Q99" s="133"/>
      <c r="R99" s="133"/>
      <c r="S99" s="133"/>
      <c r="T99" s="133"/>
      <c r="U99" s="317"/>
      <c r="V99" s="224"/>
      <c r="W99" s="224"/>
      <c r="X99" s="224"/>
      <c r="Y99" s="224"/>
      <c r="Z99" s="224"/>
      <c r="AA99" s="312"/>
    </row>
    <row r="100" spans="1:16382" s="139" customFormat="1" hidden="1">
      <c r="A100" s="218"/>
      <c r="B100" s="218"/>
      <c r="C100" s="218"/>
      <c r="D100" s="218"/>
      <c r="E100" s="218"/>
      <c r="F100" s="218"/>
      <c r="G100" s="218"/>
      <c r="H100" s="218"/>
      <c r="I100" s="218"/>
      <c r="J100" s="133"/>
      <c r="K100" s="218"/>
      <c r="L100" s="218"/>
      <c r="M100" s="218"/>
      <c r="N100" s="218"/>
      <c r="O100" s="218"/>
      <c r="P100" s="218"/>
      <c r="Q100" s="133"/>
      <c r="R100" s="133"/>
      <c r="S100" s="133"/>
      <c r="T100" s="133"/>
      <c r="U100" s="317"/>
      <c r="V100" s="218"/>
      <c r="W100" s="218"/>
      <c r="X100" s="218"/>
      <c r="Y100" s="218"/>
      <c r="Z100" s="218"/>
      <c r="AA100" s="313"/>
    </row>
    <row r="101" spans="1:16382" s="139" customFormat="1" hidden="1">
      <c r="A101" s="232"/>
      <c r="B101" s="232"/>
      <c r="C101" s="232"/>
      <c r="D101" s="232"/>
      <c r="E101" s="232"/>
      <c r="F101" s="232"/>
      <c r="G101" s="218"/>
      <c r="H101" s="224"/>
      <c r="I101" s="232"/>
      <c r="J101" s="224"/>
      <c r="K101" s="232"/>
      <c r="L101" s="232"/>
      <c r="M101" s="232"/>
      <c r="N101" s="232"/>
      <c r="O101" s="224"/>
      <c r="P101" s="232"/>
      <c r="Q101" s="133"/>
      <c r="R101" s="133"/>
      <c r="S101" s="133"/>
      <c r="T101" s="133"/>
      <c r="U101" s="317"/>
      <c r="V101" s="232"/>
      <c r="W101" s="232"/>
      <c r="X101" s="232"/>
      <c r="Y101" s="232"/>
      <c r="Z101" s="232"/>
      <c r="AA101" s="314"/>
    </row>
    <row r="102" spans="1:16382" s="139" customFormat="1" hidden="1">
      <c r="A102" s="232"/>
      <c r="B102" s="232"/>
      <c r="C102" s="232"/>
      <c r="D102" s="232"/>
      <c r="E102" s="232"/>
      <c r="F102" s="232"/>
      <c r="G102" s="218"/>
      <c r="H102" s="232"/>
      <c r="I102" s="232"/>
      <c r="J102" s="232"/>
      <c r="K102" s="232"/>
      <c r="L102" s="232"/>
      <c r="M102" s="232"/>
      <c r="N102" s="232"/>
      <c r="O102" s="232"/>
      <c r="P102" s="232"/>
      <c r="Q102" s="133"/>
      <c r="R102" s="133"/>
      <c r="S102" s="133"/>
      <c r="T102" s="133"/>
      <c r="U102" s="317"/>
      <c r="V102" s="232"/>
      <c r="W102" s="232"/>
      <c r="X102" s="232"/>
      <c r="Y102" s="232"/>
      <c r="Z102" s="232"/>
      <c r="AA102" s="314"/>
    </row>
    <row r="103" spans="1:16382" s="139" customFormat="1" hidden="1">
      <c r="A103" s="232"/>
      <c r="B103" s="232"/>
      <c r="C103" s="232"/>
      <c r="D103" s="232"/>
      <c r="E103" s="232"/>
      <c r="F103" s="232"/>
      <c r="G103" s="218"/>
      <c r="H103" s="232"/>
      <c r="I103" s="232"/>
      <c r="J103" s="232"/>
      <c r="K103" s="232"/>
      <c r="L103" s="232"/>
      <c r="M103" s="232"/>
      <c r="N103" s="232"/>
      <c r="O103" s="232"/>
      <c r="P103" s="232"/>
      <c r="Q103" s="133"/>
      <c r="R103" s="133"/>
      <c r="S103" s="133"/>
      <c r="T103" s="133"/>
      <c r="U103" s="317"/>
      <c r="V103" s="232"/>
      <c r="W103" s="232"/>
      <c r="X103" s="232"/>
      <c r="Y103" s="232"/>
      <c r="Z103" s="232"/>
      <c r="AA103" s="314"/>
    </row>
    <row r="104" spans="1:16382" s="139" customFormat="1" hidden="1">
      <c r="A104" s="232"/>
      <c r="B104" s="232"/>
      <c r="C104" s="232"/>
      <c r="D104" s="232"/>
      <c r="E104" s="232"/>
      <c r="F104" s="232"/>
      <c r="G104" s="218"/>
      <c r="H104" s="232"/>
      <c r="I104" s="232"/>
      <c r="J104" s="232"/>
      <c r="K104" s="232"/>
      <c r="L104" s="232"/>
      <c r="M104" s="232"/>
      <c r="N104" s="232"/>
      <c r="O104" s="232"/>
      <c r="P104" s="315"/>
      <c r="Q104" s="133"/>
      <c r="R104" s="133"/>
      <c r="S104" s="133"/>
      <c r="T104" s="133"/>
      <c r="U104" s="317"/>
      <c r="V104" s="232"/>
      <c r="W104" s="232"/>
      <c r="X104" s="232"/>
      <c r="Y104" s="316"/>
      <c r="Z104" s="232"/>
      <c r="AA104" s="314"/>
    </row>
    <row r="105" spans="1:16382" s="139" customFormat="1" hidden="1">
      <c r="A105" s="232"/>
      <c r="B105" s="232"/>
      <c r="C105" s="232"/>
      <c r="D105" s="232"/>
      <c r="E105" s="232"/>
      <c r="F105" s="232"/>
      <c r="G105" s="218"/>
      <c r="H105" s="232"/>
      <c r="I105" s="232"/>
      <c r="J105" s="232"/>
      <c r="K105" s="232"/>
      <c r="L105" s="232"/>
      <c r="M105" s="232"/>
      <c r="N105" s="232"/>
      <c r="O105" s="232"/>
      <c r="P105" s="232"/>
      <c r="Q105" s="133"/>
      <c r="R105" s="133"/>
      <c r="S105" s="133"/>
      <c r="T105" s="133"/>
      <c r="U105" s="317"/>
      <c r="V105" s="232"/>
      <c r="W105" s="232"/>
      <c r="X105" s="232"/>
      <c r="Y105" s="232"/>
      <c r="Z105" s="232"/>
      <c r="AA105" s="314"/>
    </row>
    <row r="106" spans="1:16382" s="139" customFormat="1" hidden="1">
      <c r="A106" s="218"/>
      <c r="B106" s="218"/>
      <c r="C106" s="218"/>
      <c r="D106" s="218"/>
      <c r="E106" s="218"/>
      <c r="F106" s="218"/>
      <c r="G106" s="218"/>
      <c r="H106" s="218"/>
      <c r="I106" s="218"/>
      <c r="J106" s="218"/>
      <c r="K106" s="218"/>
      <c r="L106" s="218"/>
      <c r="M106" s="218"/>
      <c r="N106" s="218"/>
      <c r="O106" s="218"/>
      <c r="P106" s="218"/>
      <c r="Q106" s="133"/>
      <c r="R106" s="133"/>
      <c r="S106" s="133"/>
      <c r="T106" s="133"/>
      <c r="U106" s="317"/>
      <c r="V106" s="218"/>
      <c r="W106" s="218"/>
      <c r="X106" s="218"/>
      <c r="Y106" s="218"/>
      <c r="Z106" s="218"/>
      <c r="AA106" s="313"/>
    </row>
    <row r="107" spans="1:16382" s="139" customFormat="1" hidden="1">
      <c r="A107" s="218"/>
      <c r="B107" s="218"/>
      <c r="C107" s="218"/>
      <c r="D107" s="218"/>
      <c r="E107" s="218"/>
      <c r="F107" s="218"/>
      <c r="G107" s="218"/>
      <c r="H107" s="218"/>
      <c r="I107" s="218"/>
      <c r="J107" s="218"/>
      <c r="K107" s="218"/>
      <c r="L107" s="218"/>
      <c r="M107" s="218"/>
      <c r="N107" s="218"/>
      <c r="O107" s="218"/>
      <c r="P107" s="218"/>
      <c r="Q107" s="133"/>
      <c r="R107" s="133"/>
      <c r="S107" s="133"/>
      <c r="T107" s="133"/>
      <c r="U107" s="317"/>
      <c r="V107" s="218"/>
      <c r="W107" s="218"/>
      <c r="X107" s="218"/>
      <c r="Y107" s="218"/>
      <c r="Z107" s="218"/>
      <c r="AA107" s="313"/>
      <c r="AB107" s="140"/>
      <c r="AC107" s="140"/>
      <c r="AD107" s="140"/>
      <c r="AE107" s="140"/>
      <c r="AF107" s="140"/>
      <c r="AG107" s="140"/>
      <c r="AH107" s="140"/>
      <c r="AI107" s="140"/>
      <c r="AJ107" s="140"/>
      <c r="AK107" s="140"/>
      <c r="AL107" s="140"/>
      <c r="AM107" s="140"/>
      <c r="AN107" s="140"/>
      <c r="AO107" s="140"/>
      <c r="AP107" s="140"/>
      <c r="AQ107" s="140"/>
      <c r="AR107" s="140"/>
      <c r="AS107" s="140"/>
      <c r="AT107" s="140"/>
      <c r="AU107" s="140"/>
      <c r="AV107" s="140"/>
      <c r="AW107" s="140"/>
      <c r="AX107" s="140"/>
      <c r="AY107" s="140"/>
      <c r="AZ107" s="140"/>
      <c r="BA107" s="140"/>
      <c r="BB107" s="140"/>
      <c r="BC107" s="140"/>
      <c r="BD107" s="140"/>
      <c r="BE107" s="140"/>
      <c r="BF107" s="140"/>
      <c r="BG107" s="140"/>
      <c r="BH107" s="140"/>
      <c r="BI107" s="140"/>
      <c r="BJ107" s="140"/>
      <c r="BK107" s="140"/>
      <c r="BL107" s="140"/>
      <c r="BM107" s="140"/>
      <c r="BN107" s="140"/>
      <c r="BO107" s="140"/>
      <c r="BP107" s="140"/>
      <c r="BQ107" s="140"/>
      <c r="BR107" s="140"/>
      <c r="BS107" s="140"/>
      <c r="BT107" s="140"/>
      <c r="BU107" s="140"/>
      <c r="BV107" s="140"/>
      <c r="BW107" s="140"/>
      <c r="BX107" s="140"/>
      <c r="BY107" s="140"/>
      <c r="BZ107" s="140"/>
      <c r="CA107" s="140"/>
      <c r="CB107" s="140"/>
      <c r="CC107" s="140"/>
      <c r="CD107" s="140"/>
      <c r="CE107" s="140"/>
      <c r="CF107" s="140"/>
      <c r="CG107" s="140"/>
      <c r="CH107" s="140"/>
      <c r="CI107" s="140"/>
      <c r="CJ107" s="140"/>
      <c r="CK107" s="140"/>
      <c r="CL107" s="140"/>
      <c r="CM107" s="140"/>
      <c r="CN107" s="140"/>
      <c r="CO107" s="140"/>
      <c r="CP107" s="140"/>
      <c r="CQ107" s="140"/>
      <c r="CR107" s="140"/>
      <c r="CS107" s="140"/>
      <c r="CT107" s="140"/>
      <c r="CU107" s="140"/>
      <c r="CV107" s="140"/>
      <c r="CW107" s="140"/>
      <c r="CX107" s="140"/>
      <c r="CY107" s="140"/>
      <c r="CZ107" s="140"/>
      <c r="DA107" s="140"/>
      <c r="DB107" s="140"/>
      <c r="DC107" s="140"/>
      <c r="DD107" s="140"/>
      <c r="DE107" s="140"/>
      <c r="DF107" s="140"/>
      <c r="DG107" s="140"/>
      <c r="DH107" s="140"/>
      <c r="DI107" s="140"/>
      <c r="DJ107" s="140"/>
      <c r="DK107" s="140"/>
      <c r="DL107" s="140"/>
      <c r="DM107" s="140"/>
      <c r="DN107" s="140"/>
      <c r="DO107" s="140"/>
      <c r="DP107" s="140"/>
      <c r="DQ107" s="140"/>
      <c r="DR107" s="140"/>
      <c r="DS107" s="140"/>
      <c r="DT107" s="140"/>
      <c r="DU107" s="140"/>
      <c r="DV107" s="140"/>
      <c r="DW107" s="140"/>
      <c r="DX107" s="140"/>
      <c r="DY107" s="140"/>
      <c r="DZ107" s="140"/>
      <c r="EA107" s="140"/>
      <c r="EB107" s="140"/>
      <c r="EC107" s="140"/>
      <c r="ED107" s="140"/>
      <c r="EE107" s="140"/>
      <c r="EF107" s="140"/>
      <c r="EG107" s="140"/>
      <c r="EH107" s="140"/>
      <c r="EI107" s="140"/>
      <c r="EJ107" s="140"/>
      <c r="EK107" s="140"/>
      <c r="EL107" s="140"/>
      <c r="EM107" s="140"/>
      <c r="EN107" s="140"/>
      <c r="EO107" s="140"/>
      <c r="EP107" s="140"/>
      <c r="EQ107" s="140"/>
      <c r="ER107" s="140"/>
      <c r="ES107" s="140"/>
      <c r="ET107" s="140"/>
      <c r="EU107" s="140"/>
      <c r="EV107" s="140"/>
      <c r="EW107" s="140"/>
      <c r="EX107" s="140"/>
      <c r="EY107" s="140"/>
      <c r="EZ107" s="140"/>
      <c r="FA107" s="140"/>
      <c r="FB107" s="140"/>
      <c r="FC107" s="140"/>
      <c r="FD107" s="140"/>
      <c r="FE107" s="140"/>
      <c r="FF107" s="140"/>
      <c r="FG107" s="140"/>
      <c r="FH107" s="140"/>
      <c r="FI107" s="140"/>
      <c r="FJ107" s="140"/>
      <c r="FK107" s="140"/>
      <c r="FL107" s="140"/>
      <c r="FM107" s="140"/>
      <c r="FN107" s="140"/>
      <c r="FO107" s="140"/>
      <c r="FP107" s="140"/>
      <c r="FQ107" s="140"/>
      <c r="FR107" s="140"/>
      <c r="FS107" s="140"/>
      <c r="FT107" s="140"/>
      <c r="FU107" s="140"/>
      <c r="FV107" s="140"/>
      <c r="FW107" s="140"/>
      <c r="FX107" s="140"/>
      <c r="FY107" s="140"/>
      <c r="FZ107" s="140"/>
      <c r="GA107" s="140"/>
      <c r="GB107" s="140"/>
      <c r="GC107" s="140"/>
      <c r="GD107" s="140"/>
      <c r="GE107" s="140"/>
      <c r="GF107" s="140"/>
      <c r="GG107" s="140"/>
      <c r="GH107" s="140"/>
      <c r="GI107" s="140"/>
      <c r="GJ107" s="140"/>
      <c r="GK107" s="140"/>
      <c r="GL107" s="140"/>
      <c r="GM107" s="140"/>
      <c r="GN107" s="140"/>
      <c r="GO107" s="140"/>
      <c r="GP107" s="140"/>
      <c r="GQ107" s="140"/>
      <c r="GR107" s="140"/>
      <c r="GS107" s="140"/>
      <c r="GT107" s="140"/>
      <c r="GU107" s="140"/>
      <c r="GV107" s="140"/>
      <c r="GW107" s="140"/>
      <c r="GX107" s="140"/>
      <c r="GY107" s="140"/>
      <c r="GZ107" s="140"/>
      <c r="HA107" s="140"/>
      <c r="HB107" s="140"/>
      <c r="HC107" s="140"/>
      <c r="HD107" s="140"/>
      <c r="HE107" s="140"/>
      <c r="HF107" s="140"/>
      <c r="HG107" s="140"/>
      <c r="HH107" s="140"/>
      <c r="HI107" s="140"/>
      <c r="HJ107" s="140"/>
      <c r="HK107" s="140"/>
      <c r="HL107" s="140"/>
      <c r="HM107" s="140"/>
      <c r="HN107" s="140"/>
      <c r="HO107" s="140"/>
      <c r="HP107" s="140"/>
      <c r="HQ107" s="140"/>
      <c r="HR107" s="140"/>
      <c r="HS107" s="140"/>
      <c r="HT107" s="140"/>
      <c r="HU107" s="140"/>
      <c r="HV107" s="140"/>
      <c r="HW107" s="140"/>
      <c r="HX107" s="140"/>
      <c r="HY107" s="140"/>
      <c r="HZ107" s="140"/>
      <c r="IA107" s="140"/>
      <c r="IB107" s="140"/>
      <c r="IC107" s="140"/>
      <c r="ID107" s="140"/>
      <c r="IE107" s="140"/>
      <c r="IF107" s="140"/>
      <c r="IG107" s="140"/>
      <c r="IH107" s="140"/>
      <c r="II107" s="140"/>
      <c r="IJ107" s="140"/>
      <c r="IK107" s="140"/>
      <c r="IL107" s="140"/>
      <c r="IM107" s="140"/>
      <c r="IN107" s="140"/>
      <c r="IO107" s="140"/>
      <c r="IP107" s="140"/>
      <c r="IQ107" s="140"/>
      <c r="IR107" s="140"/>
      <c r="IS107" s="140"/>
      <c r="IT107" s="140"/>
      <c r="IU107" s="140"/>
      <c r="IV107" s="140"/>
      <c r="IW107" s="140"/>
      <c r="IX107" s="140"/>
      <c r="IY107" s="140"/>
      <c r="IZ107" s="140"/>
      <c r="JA107" s="140"/>
      <c r="JB107" s="140"/>
      <c r="JC107" s="140"/>
      <c r="JD107" s="140"/>
      <c r="JE107" s="140"/>
      <c r="JF107" s="140"/>
      <c r="JG107" s="140"/>
      <c r="JH107" s="140"/>
      <c r="JI107" s="140"/>
      <c r="JJ107" s="140"/>
      <c r="JK107" s="140"/>
      <c r="JL107" s="140"/>
      <c r="JM107" s="140"/>
      <c r="JN107" s="140"/>
      <c r="JO107" s="140"/>
      <c r="JP107" s="140"/>
      <c r="JQ107" s="140"/>
      <c r="JR107" s="140"/>
      <c r="JS107" s="140"/>
      <c r="JT107" s="140"/>
      <c r="JU107" s="140"/>
      <c r="JV107" s="140"/>
      <c r="JW107" s="140"/>
      <c r="JX107" s="140"/>
      <c r="JY107" s="140"/>
      <c r="JZ107" s="140"/>
      <c r="KA107" s="140"/>
      <c r="KB107" s="140"/>
      <c r="KC107" s="140"/>
      <c r="KD107" s="140"/>
      <c r="KE107" s="140"/>
      <c r="KF107" s="140"/>
      <c r="KG107" s="140"/>
      <c r="KH107" s="140"/>
      <c r="KI107" s="140"/>
      <c r="KJ107" s="140"/>
      <c r="KK107" s="140"/>
      <c r="KL107" s="140"/>
      <c r="KM107" s="140"/>
      <c r="KN107" s="140"/>
      <c r="KO107" s="140"/>
      <c r="KP107" s="140"/>
      <c r="KQ107" s="140"/>
      <c r="KR107" s="140"/>
      <c r="KS107" s="140"/>
      <c r="KT107" s="140"/>
      <c r="KU107" s="140"/>
      <c r="KV107" s="140"/>
      <c r="KW107" s="140"/>
      <c r="KX107" s="140"/>
      <c r="KY107" s="140"/>
      <c r="KZ107" s="140"/>
      <c r="LA107" s="140"/>
      <c r="LB107" s="140"/>
      <c r="LC107" s="140"/>
      <c r="LD107" s="140"/>
      <c r="LE107" s="140"/>
      <c r="LF107" s="140"/>
      <c r="LG107" s="140"/>
      <c r="LH107" s="140"/>
      <c r="LI107" s="140"/>
      <c r="LJ107" s="140"/>
      <c r="LK107" s="140"/>
      <c r="LL107" s="140"/>
      <c r="LM107" s="140"/>
      <c r="LN107" s="140"/>
      <c r="LO107" s="140"/>
      <c r="LP107" s="140"/>
      <c r="LQ107" s="140"/>
      <c r="LR107" s="140"/>
      <c r="LS107" s="140"/>
      <c r="LT107" s="140"/>
      <c r="LU107" s="140"/>
      <c r="LV107" s="140"/>
      <c r="LW107" s="140"/>
      <c r="LX107" s="140"/>
      <c r="LY107" s="140"/>
      <c r="LZ107" s="140"/>
      <c r="MA107" s="140"/>
      <c r="MB107" s="140"/>
      <c r="MC107" s="140"/>
      <c r="MD107" s="140"/>
      <c r="ME107" s="140"/>
      <c r="MF107" s="140"/>
      <c r="MG107" s="140"/>
      <c r="MH107" s="140"/>
      <c r="MI107" s="140"/>
      <c r="MJ107" s="140"/>
      <c r="MK107" s="140"/>
      <c r="ML107" s="140"/>
      <c r="MM107" s="140"/>
      <c r="MN107" s="140"/>
      <c r="MO107" s="140"/>
      <c r="MP107" s="140"/>
      <c r="MQ107" s="140"/>
      <c r="MR107" s="140"/>
      <c r="MS107" s="140"/>
      <c r="MT107" s="140"/>
      <c r="MU107" s="140"/>
      <c r="MV107" s="140"/>
      <c r="MW107" s="140"/>
      <c r="MX107" s="140"/>
      <c r="MY107" s="140"/>
      <c r="MZ107" s="140"/>
      <c r="NA107" s="140"/>
      <c r="NB107" s="140"/>
      <c r="NC107" s="140"/>
      <c r="ND107" s="140"/>
      <c r="NE107" s="140"/>
      <c r="NF107" s="140"/>
      <c r="NG107" s="140"/>
      <c r="NH107" s="140"/>
      <c r="NI107" s="140"/>
      <c r="NJ107" s="140"/>
      <c r="NK107" s="140"/>
      <c r="NL107" s="140"/>
      <c r="NM107" s="140"/>
      <c r="NN107" s="140"/>
      <c r="NO107" s="140"/>
      <c r="NP107" s="140"/>
      <c r="NQ107" s="140"/>
      <c r="NR107" s="140"/>
      <c r="NS107" s="140"/>
      <c r="NT107" s="140"/>
      <c r="NU107" s="140"/>
      <c r="NV107" s="140"/>
      <c r="NW107" s="140"/>
      <c r="NX107" s="140"/>
      <c r="NY107" s="140"/>
      <c r="NZ107" s="140"/>
      <c r="OA107" s="140"/>
      <c r="OB107" s="140"/>
      <c r="OC107" s="140"/>
      <c r="OD107" s="140"/>
      <c r="OE107" s="140"/>
      <c r="OF107" s="140"/>
      <c r="OG107" s="140"/>
      <c r="OH107" s="140"/>
      <c r="OI107" s="140"/>
      <c r="OJ107" s="140"/>
      <c r="OK107" s="140"/>
      <c r="OL107" s="140"/>
      <c r="OM107" s="140"/>
      <c r="ON107" s="140"/>
      <c r="OO107" s="140"/>
      <c r="OP107" s="140"/>
      <c r="OQ107" s="140"/>
      <c r="OR107" s="140"/>
      <c r="OS107" s="140"/>
      <c r="OT107" s="140"/>
      <c r="OU107" s="140"/>
      <c r="OV107" s="140"/>
      <c r="OW107" s="140"/>
      <c r="OX107" s="140"/>
      <c r="OY107" s="140"/>
      <c r="OZ107" s="140"/>
      <c r="PA107" s="140"/>
      <c r="PB107" s="140"/>
      <c r="PC107" s="140"/>
      <c r="PD107" s="140"/>
      <c r="PE107" s="140"/>
      <c r="PF107" s="140"/>
      <c r="PG107" s="140"/>
      <c r="PH107" s="140"/>
      <c r="PI107" s="140"/>
      <c r="PJ107" s="140"/>
      <c r="PK107" s="140"/>
      <c r="PL107" s="140"/>
      <c r="PM107" s="140"/>
      <c r="PN107" s="140"/>
      <c r="PO107" s="140"/>
      <c r="PP107" s="140"/>
      <c r="PQ107" s="140"/>
      <c r="PR107" s="140"/>
      <c r="PS107" s="140"/>
      <c r="PT107" s="140"/>
      <c r="PU107" s="140"/>
      <c r="PV107" s="140"/>
      <c r="PW107" s="140"/>
      <c r="PX107" s="140"/>
      <c r="PY107" s="140"/>
      <c r="PZ107" s="140"/>
      <c r="QA107" s="140"/>
      <c r="QB107" s="140"/>
      <c r="QC107" s="140"/>
      <c r="QD107" s="140"/>
      <c r="QE107" s="140"/>
      <c r="QF107" s="140"/>
      <c r="QG107" s="140"/>
      <c r="QH107" s="140"/>
      <c r="QI107" s="140"/>
      <c r="QJ107" s="140"/>
      <c r="QK107" s="140"/>
      <c r="QL107" s="140"/>
      <c r="QM107" s="140"/>
      <c r="QN107" s="140"/>
      <c r="QO107" s="140"/>
      <c r="QP107" s="140"/>
      <c r="QQ107" s="140"/>
      <c r="QR107" s="140"/>
      <c r="QS107" s="140"/>
      <c r="QT107" s="140"/>
      <c r="QU107" s="140"/>
      <c r="QV107" s="140"/>
      <c r="QW107" s="140"/>
      <c r="QX107" s="140"/>
      <c r="QY107" s="140"/>
      <c r="QZ107" s="140"/>
      <c r="RA107" s="140"/>
      <c r="RB107" s="140"/>
      <c r="RC107" s="140"/>
      <c r="RD107" s="140"/>
      <c r="RE107" s="140"/>
      <c r="RF107" s="140"/>
      <c r="RG107" s="140"/>
      <c r="RH107" s="140"/>
      <c r="RI107" s="140"/>
      <c r="RJ107" s="140"/>
      <c r="RK107" s="140"/>
      <c r="RL107" s="140"/>
      <c r="RM107" s="140"/>
      <c r="RN107" s="140"/>
      <c r="RO107" s="140"/>
      <c r="RP107" s="140"/>
      <c r="RQ107" s="140"/>
      <c r="RR107" s="140"/>
      <c r="RS107" s="140"/>
      <c r="RT107" s="140"/>
      <c r="RU107" s="140"/>
      <c r="RV107" s="140"/>
      <c r="RW107" s="140"/>
      <c r="RX107" s="140"/>
      <c r="RY107" s="140"/>
      <c r="RZ107" s="140"/>
      <c r="SA107" s="140"/>
      <c r="SB107" s="140"/>
      <c r="SC107" s="140"/>
      <c r="SD107" s="140"/>
      <c r="SE107" s="140"/>
      <c r="SF107" s="140"/>
      <c r="SG107" s="140"/>
      <c r="SH107" s="140"/>
      <c r="SI107" s="140"/>
      <c r="SJ107" s="140"/>
      <c r="SK107" s="140"/>
      <c r="SL107" s="140"/>
      <c r="SM107" s="140"/>
      <c r="SN107" s="140"/>
      <c r="SO107" s="140"/>
      <c r="SP107" s="140"/>
      <c r="SQ107" s="140"/>
      <c r="SR107" s="140"/>
      <c r="SS107" s="140"/>
      <c r="ST107" s="140"/>
      <c r="SU107" s="140"/>
      <c r="SV107" s="140"/>
      <c r="SW107" s="140"/>
      <c r="SX107" s="140"/>
      <c r="SY107" s="140"/>
      <c r="SZ107" s="140"/>
      <c r="TA107" s="140"/>
      <c r="TB107" s="140"/>
      <c r="TC107" s="140"/>
      <c r="TD107" s="140"/>
      <c r="TE107" s="140"/>
      <c r="TF107" s="140"/>
      <c r="TG107" s="140"/>
      <c r="TH107" s="140"/>
      <c r="TI107" s="140"/>
      <c r="TJ107" s="140"/>
      <c r="TK107" s="140"/>
      <c r="TL107" s="140"/>
      <c r="TM107" s="140"/>
      <c r="TN107" s="140"/>
      <c r="TO107" s="140"/>
      <c r="TP107" s="140"/>
      <c r="TQ107" s="140"/>
      <c r="TR107" s="140"/>
      <c r="TS107" s="140"/>
      <c r="TT107" s="140"/>
      <c r="TU107" s="140"/>
      <c r="TV107" s="140"/>
      <c r="TW107" s="140"/>
      <c r="TX107" s="140"/>
      <c r="TY107" s="140"/>
      <c r="TZ107" s="140"/>
      <c r="UA107" s="140"/>
      <c r="UB107" s="140"/>
      <c r="UC107" s="140"/>
      <c r="UD107" s="140"/>
      <c r="UE107" s="140"/>
      <c r="UF107" s="140"/>
      <c r="UG107" s="140"/>
      <c r="UH107" s="140"/>
      <c r="UI107" s="140"/>
      <c r="UJ107" s="140"/>
      <c r="UK107" s="140"/>
      <c r="UL107" s="140"/>
      <c r="UM107" s="140"/>
      <c r="UN107" s="140"/>
      <c r="UO107" s="140"/>
      <c r="UP107" s="140"/>
      <c r="UQ107" s="140"/>
      <c r="UR107" s="140"/>
      <c r="US107" s="140"/>
      <c r="UT107" s="140"/>
      <c r="UU107" s="140"/>
      <c r="UV107" s="140"/>
      <c r="UW107" s="140"/>
      <c r="UX107" s="140"/>
      <c r="UY107" s="140"/>
      <c r="UZ107" s="140"/>
      <c r="VA107" s="140"/>
      <c r="VB107" s="140"/>
      <c r="VC107" s="140"/>
      <c r="VD107" s="140"/>
      <c r="VE107" s="140"/>
      <c r="VF107" s="140"/>
      <c r="VG107" s="140"/>
      <c r="VH107" s="140"/>
      <c r="VI107" s="140"/>
      <c r="VJ107" s="140"/>
      <c r="VK107" s="140"/>
      <c r="VL107" s="140"/>
      <c r="VM107" s="140"/>
      <c r="VN107" s="140"/>
      <c r="VO107" s="140"/>
      <c r="VP107" s="140"/>
      <c r="VQ107" s="140"/>
      <c r="VR107" s="140"/>
      <c r="VS107" s="140"/>
      <c r="VT107" s="140"/>
      <c r="VU107" s="140"/>
      <c r="VV107" s="140"/>
      <c r="VW107" s="140"/>
      <c r="VX107" s="140"/>
      <c r="VY107" s="140"/>
      <c r="VZ107" s="140"/>
      <c r="WA107" s="140"/>
      <c r="WB107" s="140"/>
      <c r="WC107" s="140"/>
      <c r="WD107" s="140"/>
      <c r="WE107" s="140"/>
      <c r="WF107" s="140"/>
      <c r="WG107" s="140"/>
      <c r="WH107" s="140"/>
      <c r="WI107" s="140"/>
      <c r="WJ107" s="140"/>
      <c r="WK107" s="140"/>
      <c r="WL107" s="140"/>
      <c r="WM107" s="140"/>
      <c r="WN107" s="140"/>
      <c r="WO107" s="140"/>
      <c r="WP107" s="140"/>
      <c r="WQ107" s="140"/>
      <c r="WR107" s="140"/>
      <c r="WS107" s="140"/>
      <c r="WT107" s="140"/>
      <c r="WU107" s="140"/>
      <c r="WV107" s="140"/>
      <c r="WW107" s="140"/>
      <c r="WX107" s="140"/>
      <c r="WY107" s="140"/>
      <c r="WZ107" s="140"/>
      <c r="XA107" s="140"/>
      <c r="XB107" s="140"/>
      <c r="XC107" s="140"/>
      <c r="XD107" s="140"/>
      <c r="XE107" s="140"/>
      <c r="XF107" s="140"/>
      <c r="XG107" s="140"/>
      <c r="XH107" s="140"/>
      <c r="XI107" s="140"/>
      <c r="XJ107" s="140"/>
      <c r="XK107" s="140"/>
      <c r="XL107" s="140"/>
      <c r="XM107" s="140"/>
      <c r="XN107" s="140"/>
      <c r="XO107" s="140"/>
      <c r="XP107" s="140"/>
      <c r="XQ107" s="140"/>
      <c r="XR107" s="140"/>
      <c r="XS107" s="140"/>
      <c r="XT107" s="140"/>
      <c r="XU107" s="140"/>
      <c r="XV107" s="140"/>
      <c r="XW107" s="140"/>
      <c r="XX107" s="140"/>
      <c r="XY107" s="140"/>
      <c r="XZ107" s="140"/>
      <c r="YA107" s="140"/>
      <c r="YB107" s="140"/>
      <c r="YC107" s="140"/>
      <c r="YD107" s="140"/>
      <c r="YE107" s="140"/>
      <c r="YF107" s="140"/>
      <c r="YG107" s="140"/>
      <c r="YH107" s="140"/>
      <c r="YI107" s="140"/>
      <c r="YJ107" s="140"/>
      <c r="YK107" s="140"/>
      <c r="YL107" s="140"/>
      <c r="YM107" s="140"/>
      <c r="YN107" s="140"/>
      <c r="YO107" s="140"/>
      <c r="YP107" s="140"/>
      <c r="YQ107" s="140"/>
      <c r="YR107" s="140"/>
      <c r="YS107" s="140"/>
      <c r="YT107" s="140"/>
      <c r="YU107" s="140"/>
      <c r="YV107" s="140"/>
      <c r="YW107" s="140"/>
      <c r="YX107" s="140"/>
      <c r="YY107" s="140"/>
      <c r="YZ107" s="140"/>
      <c r="ZA107" s="140"/>
      <c r="ZB107" s="140"/>
      <c r="ZC107" s="140"/>
      <c r="ZD107" s="140"/>
      <c r="ZE107" s="140"/>
      <c r="ZF107" s="140"/>
      <c r="ZG107" s="140"/>
      <c r="ZH107" s="140"/>
      <c r="ZI107" s="140"/>
      <c r="ZJ107" s="140"/>
      <c r="ZK107" s="140"/>
      <c r="ZL107" s="140"/>
      <c r="ZM107" s="140"/>
      <c r="ZN107" s="140"/>
      <c r="ZO107" s="140"/>
      <c r="ZP107" s="140"/>
      <c r="ZQ107" s="140"/>
      <c r="ZR107" s="140"/>
      <c r="ZS107" s="140"/>
      <c r="ZT107" s="140"/>
      <c r="ZU107" s="140"/>
      <c r="ZV107" s="140"/>
      <c r="ZW107" s="140"/>
      <c r="ZX107" s="140"/>
      <c r="ZY107" s="140"/>
      <c r="ZZ107" s="140"/>
      <c r="AAA107" s="140"/>
      <c r="AAB107" s="140"/>
      <c r="AAC107" s="140"/>
      <c r="AAD107" s="140"/>
      <c r="AAE107" s="140"/>
      <c r="AAF107" s="140"/>
      <c r="AAG107" s="140"/>
      <c r="AAH107" s="140"/>
      <c r="AAI107" s="140"/>
      <c r="AAJ107" s="140"/>
      <c r="AAK107" s="140"/>
      <c r="AAL107" s="140"/>
      <c r="AAM107" s="140"/>
      <c r="AAN107" s="140"/>
      <c r="AAO107" s="140"/>
      <c r="AAP107" s="140"/>
      <c r="AAQ107" s="140"/>
      <c r="AAR107" s="140"/>
      <c r="AAS107" s="140"/>
      <c r="AAT107" s="140"/>
      <c r="AAU107" s="140"/>
      <c r="AAV107" s="140"/>
      <c r="AAW107" s="140"/>
      <c r="AAX107" s="140"/>
      <c r="AAY107" s="140"/>
      <c r="AAZ107" s="140"/>
      <c r="ABA107" s="140"/>
      <c r="ABB107" s="140"/>
      <c r="ABC107" s="140"/>
      <c r="ABD107" s="140"/>
      <c r="ABE107" s="140"/>
      <c r="ABF107" s="140"/>
      <c r="ABG107" s="140"/>
      <c r="ABH107" s="140"/>
      <c r="ABI107" s="140"/>
      <c r="ABJ107" s="140"/>
      <c r="ABK107" s="140"/>
      <c r="ABL107" s="140"/>
      <c r="ABM107" s="140"/>
      <c r="ABN107" s="140"/>
      <c r="ABO107" s="140"/>
      <c r="ABP107" s="140"/>
      <c r="ABQ107" s="140"/>
      <c r="ABR107" s="140"/>
      <c r="ABS107" s="140"/>
      <c r="ABT107" s="140"/>
      <c r="ABU107" s="140"/>
      <c r="ABV107" s="140"/>
      <c r="ABW107" s="140"/>
      <c r="ABX107" s="140"/>
      <c r="ABY107" s="140"/>
      <c r="ABZ107" s="140"/>
      <c r="ACA107" s="140"/>
      <c r="ACB107" s="140"/>
      <c r="ACC107" s="140"/>
      <c r="ACD107" s="140"/>
      <c r="ACE107" s="140"/>
      <c r="ACF107" s="140"/>
      <c r="ACG107" s="140"/>
      <c r="ACH107" s="140"/>
      <c r="ACI107" s="140"/>
      <c r="ACJ107" s="140"/>
      <c r="ACK107" s="140"/>
      <c r="ACL107" s="140"/>
      <c r="ACM107" s="140"/>
      <c r="ACN107" s="140"/>
      <c r="ACO107" s="140"/>
      <c r="ACP107" s="140"/>
      <c r="ACQ107" s="140"/>
      <c r="ACR107" s="140"/>
      <c r="ACS107" s="140"/>
      <c r="ACT107" s="140"/>
      <c r="ACU107" s="140"/>
      <c r="ACV107" s="140"/>
      <c r="ACW107" s="140"/>
      <c r="ACX107" s="140"/>
      <c r="ACY107" s="140"/>
      <c r="ACZ107" s="140"/>
      <c r="ADA107" s="140"/>
      <c r="ADB107" s="140"/>
      <c r="ADC107" s="140"/>
      <c r="ADD107" s="140"/>
      <c r="ADE107" s="140"/>
      <c r="ADF107" s="140"/>
      <c r="ADG107" s="140"/>
      <c r="ADH107" s="140"/>
      <c r="ADI107" s="140"/>
      <c r="ADJ107" s="140"/>
      <c r="ADK107" s="140"/>
      <c r="ADL107" s="140"/>
      <c r="ADM107" s="140"/>
      <c r="ADN107" s="140"/>
      <c r="ADO107" s="140"/>
      <c r="ADP107" s="140"/>
      <c r="ADQ107" s="140"/>
      <c r="ADR107" s="140"/>
      <c r="ADS107" s="140"/>
      <c r="ADT107" s="140"/>
      <c r="ADU107" s="140"/>
      <c r="ADV107" s="140"/>
      <c r="ADW107" s="140"/>
      <c r="ADX107" s="140"/>
      <c r="ADY107" s="140"/>
      <c r="ADZ107" s="140"/>
      <c r="AEA107" s="140"/>
      <c r="AEB107" s="140"/>
      <c r="AEC107" s="140"/>
      <c r="AED107" s="140"/>
      <c r="AEE107" s="140"/>
      <c r="AEF107" s="140"/>
      <c r="AEG107" s="140"/>
      <c r="AEH107" s="140"/>
      <c r="AEI107" s="140"/>
      <c r="AEJ107" s="140"/>
      <c r="AEK107" s="140"/>
      <c r="AEL107" s="140"/>
      <c r="AEM107" s="140"/>
      <c r="AEN107" s="140"/>
      <c r="AEO107" s="140"/>
      <c r="AEP107" s="140"/>
      <c r="AEQ107" s="140"/>
      <c r="AER107" s="140"/>
      <c r="AES107" s="140"/>
      <c r="AET107" s="140"/>
      <c r="AEU107" s="140"/>
      <c r="AEV107" s="140"/>
      <c r="AEW107" s="140"/>
      <c r="AEX107" s="140"/>
      <c r="AEY107" s="140"/>
      <c r="AEZ107" s="140"/>
      <c r="AFA107" s="140"/>
      <c r="AFB107" s="140"/>
      <c r="AFC107" s="140"/>
      <c r="AFD107" s="140"/>
      <c r="AFE107" s="140"/>
      <c r="AFF107" s="140"/>
      <c r="AFG107" s="140"/>
      <c r="AFH107" s="140"/>
      <c r="AFI107" s="140"/>
      <c r="AFJ107" s="140"/>
      <c r="AFK107" s="140"/>
      <c r="AFL107" s="140"/>
      <c r="AFM107" s="140"/>
      <c r="AFN107" s="140"/>
      <c r="AFO107" s="140"/>
      <c r="AFP107" s="140"/>
      <c r="AFQ107" s="140"/>
      <c r="AFR107" s="140"/>
      <c r="AFS107" s="140"/>
      <c r="AFT107" s="140"/>
      <c r="AFU107" s="140"/>
      <c r="AFV107" s="140"/>
      <c r="AFW107" s="140"/>
      <c r="AFX107" s="140"/>
      <c r="AFY107" s="140"/>
      <c r="AFZ107" s="140"/>
      <c r="AGA107" s="140"/>
      <c r="AGB107" s="140"/>
      <c r="AGC107" s="140"/>
      <c r="AGD107" s="140"/>
      <c r="AGE107" s="140"/>
      <c r="AGF107" s="140"/>
      <c r="AGG107" s="140"/>
      <c r="AGH107" s="140"/>
      <c r="AGI107" s="140"/>
      <c r="AGJ107" s="140"/>
      <c r="AGK107" s="140"/>
      <c r="AGL107" s="140"/>
      <c r="AGM107" s="140"/>
      <c r="AGN107" s="140"/>
      <c r="AGO107" s="140"/>
      <c r="AGP107" s="140"/>
      <c r="AGQ107" s="140"/>
      <c r="AGR107" s="140"/>
      <c r="AGS107" s="140"/>
      <c r="AGT107" s="140"/>
      <c r="AGU107" s="140"/>
      <c r="AGV107" s="140"/>
      <c r="AGW107" s="140"/>
      <c r="AGX107" s="140"/>
      <c r="AGY107" s="140"/>
      <c r="AGZ107" s="140"/>
      <c r="AHA107" s="140"/>
      <c r="AHB107" s="140"/>
      <c r="AHC107" s="140"/>
      <c r="AHD107" s="140"/>
      <c r="AHE107" s="140"/>
      <c r="AHF107" s="140"/>
      <c r="AHG107" s="140"/>
      <c r="AHH107" s="140"/>
      <c r="AHI107" s="140"/>
      <c r="AHJ107" s="140"/>
      <c r="AHK107" s="140"/>
      <c r="AHL107" s="140"/>
      <c r="AHM107" s="140"/>
      <c r="AHN107" s="140"/>
      <c r="AHO107" s="140"/>
      <c r="AHP107" s="140"/>
      <c r="AHQ107" s="140"/>
      <c r="AHR107" s="140"/>
      <c r="AHS107" s="140"/>
      <c r="AHT107" s="140"/>
      <c r="AHU107" s="140"/>
      <c r="AHV107" s="140"/>
      <c r="AHW107" s="140"/>
      <c r="AHX107" s="140"/>
      <c r="AHY107" s="140"/>
      <c r="AHZ107" s="140"/>
      <c r="AIA107" s="140"/>
      <c r="AIB107" s="140"/>
      <c r="AIC107" s="140"/>
      <c r="AID107" s="140"/>
      <c r="AIE107" s="140"/>
      <c r="AIF107" s="140"/>
      <c r="AIG107" s="140"/>
      <c r="AIH107" s="140"/>
      <c r="AII107" s="140"/>
      <c r="AIJ107" s="140"/>
      <c r="AIK107" s="140"/>
      <c r="AIL107" s="140"/>
      <c r="AIM107" s="140"/>
      <c r="AIN107" s="140"/>
      <c r="AIO107" s="140"/>
      <c r="AIP107" s="140"/>
      <c r="AIQ107" s="140"/>
      <c r="AIR107" s="140"/>
      <c r="AIS107" s="140"/>
      <c r="AIT107" s="140"/>
      <c r="AIU107" s="140"/>
      <c r="AIV107" s="140"/>
      <c r="AIW107" s="140"/>
      <c r="AIX107" s="140"/>
      <c r="AIY107" s="140"/>
      <c r="AIZ107" s="140"/>
      <c r="AJA107" s="140"/>
      <c r="AJB107" s="140"/>
      <c r="AJC107" s="140"/>
      <c r="AJD107" s="140"/>
      <c r="AJE107" s="140"/>
      <c r="AJF107" s="140"/>
      <c r="AJG107" s="140"/>
      <c r="AJH107" s="140"/>
      <c r="AJI107" s="140"/>
      <c r="AJJ107" s="140"/>
      <c r="AJK107" s="140"/>
      <c r="AJL107" s="140"/>
      <c r="AJM107" s="140"/>
      <c r="AJN107" s="140"/>
      <c r="AJO107" s="140"/>
      <c r="AJP107" s="140"/>
      <c r="AJQ107" s="140"/>
      <c r="AJR107" s="140"/>
      <c r="AJS107" s="140"/>
      <c r="AJT107" s="140"/>
      <c r="AJU107" s="140"/>
      <c r="AJV107" s="140"/>
      <c r="AJW107" s="140"/>
      <c r="AJX107" s="140"/>
      <c r="AJY107" s="140"/>
      <c r="AJZ107" s="140"/>
      <c r="AKA107" s="140"/>
      <c r="AKB107" s="140"/>
      <c r="AKC107" s="140"/>
      <c r="AKD107" s="140"/>
      <c r="AKE107" s="140"/>
      <c r="AKF107" s="140"/>
      <c r="AKG107" s="140"/>
      <c r="AKH107" s="140"/>
      <c r="AKI107" s="140"/>
      <c r="AKJ107" s="140"/>
      <c r="AKK107" s="140"/>
      <c r="AKL107" s="140"/>
      <c r="AKM107" s="140"/>
      <c r="AKN107" s="140"/>
      <c r="AKO107" s="140"/>
      <c r="AKP107" s="140"/>
      <c r="AKQ107" s="140"/>
      <c r="AKR107" s="140"/>
      <c r="AKS107" s="140"/>
      <c r="AKT107" s="140"/>
      <c r="AKU107" s="140"/>
      <c r="AKV107" s="140"/>
      <c r="AKW107" s="140"/>
      <c r="AKX107" s="140"/>
      <c r="AKY107" s="140"/>
      <c r="AKZ107" s="140"/>
      <c r="ALA107" s="140"/>
      <c r="ALB107" s="140"/>
      <c r="ALC107" s="140"/>
      <c r="ALD107" s="140"/>
      <c r="ALE107" s="140"/>
      <c r="ALF107" s="140"/>
      <c r="ALG107" s="140"/>
      <c r="ALH107" s="140"/>
      <c r="ALI107" s="140"/>
      <c r="ALJ107" s="140"/>
      <c r="ALK107" s="140"/>
      <c r="ALL107" s="140"/>
      <c r="ALM107" s="140"/>
      <c r="ALN107" s="140"/>
      <c r="ALO107" s="140"/>
      <c r="ALP107" s="140"/>
      <c r="ALQ107" s="140"/>
      <c r="ALR107" s="140"/>
      <c r="ALS107" s="140"/>
      <c r="ALT107" s="140"/>
      <c r="ALU107" s="140"/>
      <c r="ALV107" s="140"/>
      <c r="ALW107" s="140"/>
      <c r="ALX107" s="140"/>
      <c r="ALY107" s="140"/>
      <c r="ALZ107" s="140"/>
      <c r="AMA107" s="140"/>
      <c r="AMB107" s="140"/>
      <c r="AMC107" s="140"/>
      <c r="AMD107" s="140"/>
      <c r="AME107" s="140"/>
      <c r="AMF107" s="140"/>
      <c r="AMG107" s="140"/>
      <c r="AMH107" s="140"/>
      <c r="AMI107" s="140"/>
      <c r="AMJ107" s="140"/>
      <c r="AMK107" s="140"/>
      <c r="AML107" s="140"/>
      <c r="AMM107" s="140"/>
      <c r="AMN107" s="140"/>
      <c r="AMO107" s="140"/>
      <c r="AMP107" s="140"/>
      <c r="AMQ107" s="140"/>
      <c r="AMR107" s="140"/>
      <c r="AMS107" s="140"/>
      <c r="AMT107" s="140"/>
      <c r="AMU107" s="140"/>
      <c r="AMV107" s="140"/>
      <c r="AMW107" s="140"/>
      <c r="AMX107" s="140"/>
      <c r="AMY107" s="140"/>
      <c r="AMZ107" s="140"/>
      <c r="ANA107" s="140"/>
      <c r="ANB107" s="140"/>
      <c r="ANC107" s="140"/>
      <c r="AND107" s="140"/>
      <c r="ANE107" s="140"/>
      <c r="ANF107" s="140"/>
      <c r="ANG107" s="140"/>
      <c r="ANH107" s="140"/>
      <c r="ANI107" s="140"/>
      <c r="ANJ107" s="140"/>
      <c r="ANK107" s="140"/>
      <c r="ANL107" s="140"/>
      <c r="ANM107" s="140"/>
      <c r="ANN107" s="140"/>
      <c r="ANO107" s="140"/>
      <c r="ANP107" s="140"/>
      <c r="ANQ107" s="140"/>
      <c r="ANR107" s="140"/>
      <c r="ANS107" s="140"/>
      <c r="ANT107" s="140"/>
      <c r="ANU107" s="140"/>
      <c r="ANV107" s="140"/>
      <c r="ANW107" s="140"/>
      <c r="ANX107" s="140"/>
      <c r="ANY107" s="140"/>
      <c r="ANZ107" s="140"/>
      <c r="AOA107" s="140"/>
      <c r="AOB107" s="140"/>
      <c r="AOC107" s="140"/>
      <c r="AOD107" s="140"/>
      <c r="AOE107" s="140"/>
      <c r="AOF107" s="140"/>
      <c r="AOG107" s="140"/>
      <c r="AOH107" s="140"/>
      <c r="AOI107" s="140"/>
      <c r="AOJ107" s="140"/>
      <c r="AOK107" s="140"/>
      <c r="AOL107" s="140"/>
      <c r="AOM107" s="140"/>
      <c r="AON107" s="140"/>
      <c r="AOO107" s="140"/>
      <c r="AOP107" s="140"/>
      <c r="AOQ107" s="140"/>
      <c r="AOR107" s="140"/>
      <c r="AOS107" s="140"/>
      <c r="AOT107" s="140"/>
      <c r="AOU107" s="140"/>
      <c r="AOV107" s="140"/>
      <c r="AOW107" s="140"/>
      <c r="AOX107" s="140"/>
      <c r="AOY107" s="140"/>
      <c r="AOZ107" s="140"/>
      <c r="APA107" s="140"/>
      <c r="APB107" s="140"/>
      <c r="APC107" s="140"/>
      <c r="APD107" s="140"/>
      <c r="APE107" s="140"/>
      <c r="APF107" s="140"/>
      <c r="APG107" s="140"/>
      <c r="APH107" s="140"/>
      <c r="API107" s="140"/>
      <c r="APJ107" s="140"/>
      <c r="APK107" s="140"/>
      <c r="APL107" s="140"/>
      <c r="APM107" s="140"/>
      <c r="APN107" s="140"/>
      <c r="APO107" s="140"/>
      <c r="APP107" s="140"/>
      <c r="APQ107" s="140"/>
      <c r="APR107" s="140"/>
      <c r="APS107" s="140"/>
      <c r="APT107" s="140"/>
      <c r="APU107" s="140"/>
      <c r="APV107" s="140"/>
      <c r="APW107" s="140"/>
      <c r="APX107" s="140"/>
      <c r="APY107" s="140"/>
      <c r="APZ107" s="140"/>
      <c r="AQA107" s="140"/>
      <c r="AQB107" s="140"/>
      <c r="AQC107" s="140"/>
      <c r="AQD107" s="140"/>
      <c r="AQE107" s="140"/>
      <c r="AQF107" s="140"/>
      <c r="AQG107" s="140"/>
      <c r="AQH107" s="140"/>
      <c r="AQI107" s="140"/>
      <c r="AQJ107" s="140"/>
      <c r="AQK107" s="140"/>
      <c r="AQL107" s="140"/>
      <c r="AQM107" s="140"/>
      <c r="AQN107" s="140"/>
      <c r="AQO107" s="140"/>
      <c r="AQP107" s="140"/>
      <c r="AQQ107" s="140"/>
      <c r="AQR107" s="140"/>
      <c r="AQS107" s="140"/>
      <c r="AQT107" s="140"/>
      <c r="AQU107" s="140"/>
      <c r="AQV107" s="140"/>
      <c r="AQW107" s="140"/>
      <c r="AQX107" s="140"/>
      <c r="AQY107" s="140"/>
      <c r="AQZ107" s="140"/>
      <c r="ARA107" s="140"/>
      <c r="ARB107" s="140"/>
      <c r="ARC107" s="140"/>
      <c r="ARD107" s="140"/>
      <c r="ARE107" s="140"/>
      <c r="ARF107" s="140"/>
      <c r="ARG107" s="140"/>
      <c r="ARH107" s="140"/>
      <c r="ARI107" s="140"/>
      <c r="ARJ107" s="140"/>
      <c r="ARK107" s="140"/>
      <c r="ARL107" s="140"/>
      <c r="ARM107" s="140"/>
      <c r="ARN107" s="140"/>
      <c r="ARO107" s="140"/>
      <c r="ARP107" s="140"/>
      <c r="ARQ107" s="140"/>
      <c r="ARR107" s="140"/>
      <c r="ARS107" s="140"/>
      <c r="ART107" s="140"/>
      <c r="ARU107" s="140"/>
      <c r="ARV107" s="140"/>
      <c r="ARW107" s="140"/>
      <c r="ARX107" s="140"/>
      <c r="ARY107" s="140"/>
      <c r="ARZ107" s="140"/>
      <c r="ASA107" s="140"/>
      <c r="ASB107" s="140"/>
      <c r="ASC107" s="140"/>
      <c r="ASD107" s="140"/>
      <c r="ASE107" s="140"/>
      <c r="ASF107" s="140"/>
      <c r="ASG107" s="140"/>
      <c r="ASH107" s="140"/>
      <c r="ASI107" s="140"/>
      <c r="ASJ107" s="140"/>
      <c r="ASK107" s="140"/>
      <c r="ASL107" s="140"/>
      <c r="ASM107" s="140"/>
      <c r="ASN107" s="140"/>
      <c r="ASO107" s="140"/>
      <c r="ASP107" s="140"/>
      <c r="ASQ107" s="140"/>
      <c r="ASR107" s="140"/>
      <c r="ASS107" s="140"/>
      <c r="AST107" s="140"/>
      <c r="ASU107" s="140"/>
      <c r="ASV107" s="140"/>
      <c r="ASW107" s="140"/>
      <c r="ASX107" s="140"/>
      <c r="ASY107" s="140"/>
      <c r="ASZ107" s="140"/>
      <c r="ATA107" s="140"/>
      <c r="ATB107" s="140"/>
      <c r="ATC107" s="140"/>
      <c r="ATD107" s="140"/>
      <c r="ATE107" s="140"/>
      <c r="ATF107" s="140"/>
      <c r="ATG107" s="140"/>
      <c r="ATH107" s="140"/>
      <c r="ATI107" s="140"/>
      <c r="ATJ107" s="140"/>
      <c r="ATK107" s="140"/>
      <c r="ATL107" s="140"/>
      <c r="ATM107" s="140"/>
      <c r="ATN107" s="140"/>
      <c r="ATO107" s="140"/>
      <c r="ATP107" s="140"/>
      <c r="ATQ107" s="140"/>
      <c r="ATR107" s="140"/>
      <c r="ATS107" s="140"/>
      <c r="ATT107" s="140"/>
      <c r="ATU107" s="140"/>
      <c r="ATV107" s="140"/>
      <c r="ATW107" s="140"/>
      <c r="ATX107" s="140"/>
      <c r="ATY107" s="140"/>
      <c r="ATZ107" s="140"/>
      <c r="AUA107" s="140"/>
      <c r="AUB107" s="140"/>
      <c r="AUC107" s="140"/>
      <c r="AUD107" s="140"/>
      <c r="AUE107" s="140"/>
      <c r="AUF107" s="140"/>
      <c r="AUG107" s="140"/>
      <c r="AUH107" s="140"/>
      <c r="AUI107" s="140"/>
      <c r="AUJ107" s="140"/>
      <c r="AUK107" s="140"/>
      <c r="AUL107" s="140"/>
      <c r="AUM107" s="140"/>
      <c r="AUN107" s="140"/>
      <c r="AUO107" s="140"/>
      <c r="AUP107" s="140"/>
      <c r="AUQ107" s="140"/>
      <c r="AUR107" s="140"/>
      <c r="AUS107" s="140"/>
      <c r="AUT107" s="140"/>
      <c r="AUU107" s="140"/>
      <c r="AUV107" s="140"/>
      <c r="AUW107" s="140"/>
      <c r="AUX107" s="140"/>
      <c r="AUY107" s="140"/>
      <c r="AUZ107" s="140"/>
      <c r="AVA107" s="140"/>
      <c r="AVB107" s="140"/>
      <c r="AVC107" s="140"/>
      <c r="AVD107" s="140"/>
      <c r="AVE107" s="140"/>
      <c r="AVF107" s="140"/>
      <c r="AVG107" s="140"/>
      <c r="AVH107" s="140"/>
      <c r="AVI107" s="140"/>
      <c r="AVJ107" s="140"/>
      <c r="AVK107" s="140"/>
      <c r="AVL107" s="140"/>
      <c r="AVM107" s="140"/>
      <c r="AVN107" s="140"/>
      <c r="AVO107" s="140"/>
      <c r="AVP107" s="140"/>
      <c r="AVQ107" s="140"/>
      <c r="AVR107" s="140"/>
      <c r="AVS107" s="140"/>
      <c r="AVT107" s="140"/>
      <c r="AVU107" s="140"/>
      <c r="AVV107" s="140"/>
      <c r="AVW107" s="140"/>
      <c r="AVX107" s="140"/>
      <c r="AVY107" s="140"/>
      <c r="AVZ107" s="140"/>
      <c r="AWA107" s="140"/>
      <c r="AWB107" s="140"/>
      <c r="AWC107" s="140"/>
      <c r="AWD107" s="140"/>
      <c r="AWE107" s="140"/>
      <c r="AWF107" s="140"/>
      <c r="AWG107" s="140"/>
      <c r="AWH107" s="140"/>
      <c r="AWI107" s="140"/>
      <c r="AWJ107" s="140"/>
      <c r="AWK107" s="140"/>
      <c r="AWL107" s="140"/>
      <c r="AWM107" s="140"/>
      <c r="AWN107" s="140"/>
      <c r="AWO107" s="140"/>
      <c r="AWP107" s="140"/>
      <c r="AWQ107" s="140"/>
      <c r="AWR107" s="140"/>
      <c r="AWS107" s="140"/>
      <c r="AWT107" s="140"/>
      <c r="AWU107" s="140"/>
      <c r="AWV107" s="140"/>
      <c r="AWW107" s="140"/>
      <c r="AWX107" s="140"/>
      <c r="AWY107" s="140"/>
      <c r="AWZ107" s="140"/>
      <c r="AXA107" s="140"/>
      <c r="AXB107" s="140"/>
      <c r="AXC107" s="140"/>
      <c r="AXD107" s="140"/>
      <c r="AXE107" s="140"/>
      <c r="AXF107" s="140"/>
      <c r="AXG107" s="140"/>
      <c r="AXH107" s="140"/>
      <c r="AXI107" s="140"/>
      <c r="AXJ107" s="140"/>
      <c r="AXK107" s="140"/>
      <c r="AXL107" s="140"/>
      <c r="AXM107" s="140"/>
      <c r="AXN107" s="140"/>
      <c r="AXO107" s="140"/>
      <c r="AXP107" s="140"/>
      <c r="AXQ107" s="140"/>
      <c r="AXR107" s="140"/>
      <c r="AXS107" s="140"/>
      <c r="AXT107" s="140"/>
      <c r="AXU107" s="140"/>
      <c r="AXV107" s="140"/>
      <c r="AXW107" s="140"/>
      <c r="AXX107" s="140"/>
      <c r="AXY107" s="140"/>
      <c r="AXZ107" s="140"/>
      <c r="AYA107" s="140"/>
      <c r="AYB107" s="140"/>
      <c r="AYC107" s="140"/>
      <c r="AYD107" s="140"/>
      <c r="AYE107" s="140"/>
      <c r="AYF107" s="140"/>
      <c r="AYG107" s="140"/>
      <c r="AYH107" s="140"/>
      <c r="AYI107" s="140"/>
      <c r="AYJ107" s="140"/>
      <c r="AYK107" s="140"/>
      <c r="AYL107" s="140"/>
      <c r="AYM107" s="140"/>
      <c r="AYN107" s="140"/>
      <c r="AYO107" s="140"/>
      <c r="AYP107" s="140"/>
      <c r="AYQ107" s="140"/>
      <c r="AYR107" s="140"/>
      <c r="AYS107" s="140"/>
      <c r="AYT107" s="140"/>
      <c r="AYU107" s="140"/>
      <c r="AYV107" s="140"/>
      <c r="AYW107" s="140"/>
      <c r="AYX107" s="140"/>
      <c r="AYY107" s="140"/>
      <c r="AYZ107" s="140"/>
      <c r="AZA107" s="140"/>
      <c r="AZB107" s="140"/>
      <c r="AZC107" s="140"/>
      <c r="AZD107" s="140"/>
      <c r="AZE107" s="140"/>
      <c r="AZF107" s="140"/>
      <c r="AZG107" s="140"/>
      <c r="AZH107" s="140"/>
      <c r="AZI107" s="140"/>
      <c r="AZJ107" s="140"/>
      <c r="AZK107" s="140"/>
      <c r="AZL107" s="140"/>
      <c r="AZM107" s="140"/>
      <c r="AZN107" s="140"/>
      <c r="AZO107" s="140"/>
      <c r="AZP107" s="140"/>
      <c r="AZQ107" s="140"/>
      <c r="AZR107" s="140"/>
      <c r="AZS107" s="140"/>
      <c r="AZT107" s="140"/>
      <c r="AZU107" s="140"/>
      <c r="AZV107" s="140"/>
      <c r="AZW107" s="140"/>
      <c r="AZX107" s="140"/>
      <c r="AZY107" s="140"/>
      <c r="AZZ107" s="140"/>
      <c r="BAA107" s="140"/>
      <c r="BAB107" s="140"/>
      <c r="BAC107" s="140"/>
      <c r="BAD107" s="140"/>
      <c r="BAE107" s="140"/>
      <c r="BAF107" s="140"/>
      <c r="BAG107" s="140"/>
      <c r="BAH107" s="140"/>
      <c r="BAI107" s="140"/>
      <c r="BAJ107" s="140"/>
      <c r="BAK107" s="140"/>
      <c r="BAL107" s="140"/>
      <c r="BAM107" s="140"/>
      <c r="BAN107" s="140"/>
      <c r="BAO107" s="140"/>
      <c r="BAP107" s="140"/>
      <c r="BAQ107" s="140"/>
      <c r="BAR107" s="140"/>
      <c r="BAS107" s="140"/>
      <c r="BAT107" s="140"/>
      <c r="BAU107" s="140"/>
      <c r="BAV107" s="140"/>
      <c r="BAW107" s="140"/>
      <c r="BAX107" s="140"/>
      <c r="BAY107" s="140"/>
      <c r="BAZ107" s="140"/>
      <c r="BBA107" s="140"/>
      <c r="BBB107" s="140"/>
      <c r="BBC107" s="140"/>
      <c r="BBD107" s="140"/>
      <c r="BBE107" s="140"/>
      <c r="BBF107" s="140"/>
      <c r="BBG107" s="140"/>
      <c r="BBH107" s="140"/>
      <c r="BBI107" s="140"/>
      <c r="BBJ107" s="140"/>
      <c r="BBK107" s="140"/>
      <c r="BBL107" s="140"/>
      <c r="BBM107" s="140"/>
      <c r="BBN107" s="140"/>
      <c r="BBO107" s="140"/>
      <c r="BBP107" s="140"/>
      <c r="BBQ107" s="140"/>
      <c r="BBR107" s="140"/>
      <c r="BBS107" s="140"/>
      <c r="BBT107" s="140"/>
      <c r="BBU107" s="140"/>
      <c r="BBV107" s="140"/>
      <c r="BBW107" s="140"/>
      <c r="BBX107" s="140"/>
      <c r="BBY107" s="140"/>
      <c r="BBZ107" s="140"/>
      <c r="BCA107" s="140"/>
      <c r="BCB107" s="140"/>
      <c r="BCC107" s="140"/>
      <c r="BCD107" s="140"/>
      <c r="BCE107" s="140"/>
      <c r="BCF107" s="140"/>
      <c r="BCG107" s="140"/>
      <c r="BCH107" s="140"/>
      <c r="BCI107" s="140"/>
      <c r="BCJ107" s="140"/>
      <c r="BCK107" s="140"/>
      <c r="BCL107" s="140"/>
      <c r="BCM107" s="140"/>
      <c r="BCN107" s="140"/>
      <c r="BCO107" s="140"/>
      <c r="BCP107" s="140"/>
      <c r="BCQ107" s="140"/>
      <c r="BCR107" s="140"/>
      <c r="BCS107" s="140"/>
      <c r="BCT107" s="140"/>
      <c r="BCU107" s="140"/>
      <c r="BCV107" s="140"/>
      <c r="BCW107" s="140"/>
      <c r="BCX107" s="140"/>
      <c r="BCY107" s="140"/>
      <c r="BCZ107" s="140"/>
      <c r="BDA107" s="140"/>
      <c r="BDB107" s="140"/>
      <c r="BDC107" s="140"/>
      <c r="BDD107" s="140"/>
      <c r="BDE107" s="140"/>
      <c r="BDF107" s="140"/>
      <c r="BDG107" s="140"/>
      <c r="BDH107" s="140"/>
      <c r="BDI107" s="140"/>
      <c r="BDJ107" s="140"/>
      <c r="BDK107" s="140"/>
      <c r="BDL107" s="140"/>
      <c r="BDM107" s="140"/>
      <c r="BDN107" s="140"/>
      <c r="BDO107" s="140"/>
      <c r="BDP107" s="140"/>
      <c r="BDQ107" s="140"/>
      <c r="BDR107" s="140"/>
      <c r="BDS107" s="140"/>
      <c r="BDT107" s="140"/>
      <c r="BDU107" s="140"/>
      <c r="BDV107" s="140"/>
      <c r="BDW107" s="140"/>
      <c r="BDX107" s="140"/>
      <c r="BDY107" s="140"/>
      <c r="BDZ107" s="140"/>
      <c r="BEA107" s="140"/>
      <c r="BEB107" s="140"/>
      <c r="BEC107" s="140"/>
      <c r="BED107" s="140"/>
      <c r="BEE107" s="140"/>
      <c r="BEF107" s="140"/>
      <c r="BEG107" s="140"/>
      <c r="BEH107" s="140"/>
      <c r="BEI107" s="140"/>
      <c r="BEJ107" s="140"/>
      <c r="BEK107" s="140"/>
      <c r="BEL107" s="140"/>
      <c r="BEM107" s="140"/>
      <c r="BEN107" s="140"/>
      <c r="BEO107" s="140"/>
      <c r="BEP107" s="140"/>
      <c r="BEQ107" s="140"/>
      <c r="BER107" s="140"/>
      <c r="BES107" s="140"/>
      <c r="BET107" s="140"/>
      <c r="BEU107" s="140"/>
      <c r="BEV107" s="140"/>
      <c r="BEW107" s="140"/>
      <c r="BEX107" s="140"/>
      <c r="BEY107" s="140"/>
      <c r="BEZ107" s="140"/>
      <c r="BFA107" s="140"/>
      <c r="BFB107" s="140"/>
      <c r="BFC107" s="140"/>
      <c r="BFD107" s="140"/>
      <c r="BFE107" s="140"/>
      <c r="BFF107" s="140"/>
      <c r="BFG107" s="140"/>
      <c r="BFH107" s="140"/>
      <c r="BFI107" s="140"/>
      <c r="BFJ107" s="140"/>
      <c r="BFK107" s="140"/>
      <c r="BFL107" s="140"/>
      <c r="BFM107" s="140"/>
      <c r="BFN107" s="140"/>
      <c r="BFO107" s="140"/>
      <c r="BFP107" s="140"/>
      <c r="BFQ107" s="140"/>
      <c r="BFR107" s="140"/>
      <c r="BFS107" s="140"/>
      <c r="BFT107" s="140"/>
      <c r="BFU107" s="140"/>
      <c r="BFV107" s="140"/>
      <c r="BFW107" s="140"/>
      <c r="BFX107" s="140"/>
      <c r="BFY107" s="140"/>
      <c r="BFZ107" s="140"/>
      <c r="BGA107" s="140"/>
      <c r="BGB107" s="140"/>
      <c r="BGC107" s="140"/>
      <c r="BGD107" s="140"/>
      <c r="BGE107" s="140"/>
      <c r="BGF107" s="140"/>
      <c r="BGG107" s="140"/>
      <c r="BGH107" s="140"/>
      <c r="BGI107" s="140"/>
      <c r="BGJ107" s="140"/>
      <c r="BGK107" s="140"/>
      <c r="BGL107" s="140"/>
      <c r="BGM107" s="140"/>
      <c r="BGN107" s="140"/>
      <c r="BGO107" s="140"/>
      <c r="BGP107" s="140"/>
      <c r="BGQ107" s="140"/>
      <c r="BGR107" s="140"/>
      <c r="BGS107" s="140"/>
      <c r="BGT107" s="140"/>
      <c r="BGU107" s="140"/>
      <c r="BGV107" s="140"/>
      <c r="BGW107" s="140"/>
      <c r="BGX107" s="140"/>
      <c r="BGY107" s="140"/>
      <c r="BGZ107" s="140"/>
      <c r="BHA107" s="140"/>
      <c r="BHB107" s="140"/>
      <c r="BHC107" s="140"/>
      <c r="BHD107" s="140"/>
      <c r="BHE107" s="140"/>
      <c r="BHF107" s="140"/>
      <c r="BHG107" s="140"/>
      <c r="BHH107" s="140"/>
      <c r="BHI107" s="140"/>
      <c r="BHJ107" s="140"/>
      <c r="BHK107" s="140"/>
      <c r="BHL107" s="140"/>
      <c r="BHM107" s="140"/>
      <c r="BHN107" s="140"/>
      <c r="BHO107" s="140"/>
      <c r="BHP107" s="140"/>
      <c r="BHQ107" s="140"/>
      <c r="BHR107" s="140"/>
      <c r="BHS107" s="140"/>
      <c r="BHT107" s="140"/>
      <c r="BHU107" s="140"/>
      <c r="BHV107" s="140"/>
      <c r="BHW107" s="140"/>
      <c r="BHX107" s="140"/>
      <c r="BHY107" s="140"/>
      <c r="BHZ107" s="140"/>
      <c r="BIA107" s="140"/>
      <c r="BIB107" s="140"/>
      <c r="BIC107" s="140"/>
      <c r="BID107" s="140"/>
      <c r="BIE107" s="140"/>
      <c r="BIF107" s="140"/>
      <c r="BIG107" s="140"/>
      <c r="BIH107" s="140"/>
      <c r="BII107" s="140"/>
      <c r="BIJ107" s="140"/>
      <c r="BIK107" s="140"/>
      <c r="BIL107" s="140"/>
      <c r="BIM107" s="140"/>
      <c r="BIN107" s="140"/>
      <c r="BIO107" s="140"/>
      <c r="BIP107" s="140"/>
      <c r="BIQ107" s="140"/>
      <c r="BIR107" s="140"/>
      <c r="BIS107" s="140"/>
      <c r="BIT107" s="140"/>
      <c r="BIU107" s="140"/>
      <c r="BIV107" s="140"/>
      <c r="BIW107" s="140"/>
      <c r="BIX107" s="140"/>
      <c r="BIY107" s="140"/>
      <c r="BIZ107" s="140"/>
      <c r="BJA107" s="140"/>
      <c r="BJB107" s="140"/>
      <c r="BJC107" s="140"/>
      <c r="BJD107" s="140"/>
      <c r="BJE107" s="140"/>
      <c r="BJF107" s="140"/>
      <c r="BJG107" s="140"/>
      <c r="BJH107" s="140"/>
      <c r="BJI107" s="140"/>
      <c r="BJJ107" s="140"/>
      <c r="BJK107" s="140"/>
      <c r="BJL107" s="140"/>
      <c r="BJM107" s="140"/>
      <c r="BJN107" s="140"/>
      <c r="BJO107" s="140"/>
      <c r="BJP107" s="140"/>
      <c r="BJQ107" s="140"/>
      <c r="BJR107" s="140"/>
      <c r="BJS107" s="140"/>
      <c r="BJT107" s="140"/>
      <c r="BJU107" s="140"/>
      <c r="BJV107" s="140"/>
      <c r="BJW107" s="140"/>
      <c r="BJX107" s="140"/>
      <c r="BJY107" s="140"/>
      <c r="BJZ107" s="140"/>
      <c r="BKA107" s="140"/>
      <c r="BKB107" s="140"/>
      <c r="BKC107" s="140"/>
      <c r="BKD107" s="140"/>
      <c r="BKE107" s="140"/>
      <c r="BKF107" s="140"/>
      <c r="BKG107" s="140"/>
      <c r="BKH107" s="140"/>
      <c r="BKI107" s="140"/>
      <c r="BKJ107" s="140"/>
      <c r="BKK107" s="140"/>
      <c r="BKL107" s="140"/>
      <c r="BKM107" s="140"/>
      <c r="BKN107" s="140"/>
      <c r="BKO107" s="140"/>
      <c r="BKP107" s="140"/>
      <c r="BKQ107" s="140"/>
      <c r="BKR107" s="140"/>
      <c r="BKS107" s="140"/>
      <c r="BKT107" s="140"/>
      <c r="BKU107" s="140"/>
      <c r="BKV107" s="140"/>
      <c r="BKW107" s="140"/>
      <c r="BKX107" s="140"/>
      <c r="BKY107" s="140"/>
      <c r="BKZ107" s="140"/>
      <c r="BLA107" s="140"/>
      <c r="BLB107" s="140"/>
      <c r="BLC107" s="140"/>
      <c r="BLD107" s="140"/>
      <c r="BLE107" s="140"/>
      <c r="BLF107" s="140"/>
      <c r="BLG107" s="140"/>
      <c r="BLH107" s="140"/>
      <c r="BLI107" s="140"/>
      <c r="BLJ107" s="140"/>
      <c r="BLK107" s="140"/>
      <c r="BLL107" s="140"/>
      <c r="BLM107" s="140"/>
      <c r="BLN107" s="140"/>
      <c r="BLO107" s="140"/>
      <c r="BLP107" s="140"/>
      <c r="BLQ107" s="140"/>
      <c r="BLR107" s="140"/>
      <c r="BLS107" s="140"/>
      <c r="BLT107" s="140"/>
      <c r="BLU107" s="140"/>
      <c r="BLV107" s="140"/>
      <c r="BLW107" s="140"/>
      <c r="BLX107" s="140"/>
      <c r="BLY107" s="140"/>
      <c r="BLZ107" s="140"/>
      <c r="BMA107" s="140"/>
      <c r="BMB107" s="140"/>
      <c r="BMC107" s="140"/>
      <c r="BMD107" s="140"/>
      <c r="BME107" s="140"/>
      <c r="BMF107" s="140"/>
      <c r="BMG107" s="140"/>
      <c r="BMH107" s="140"/>
      <c r="BMI107" s="140"/>
      <c r="BMJ107" s="140"/>
      <c r="BMK107" s="140"/>
      <c r="BML107" s="140"/>
      <c r="BMM107" s="140"/>
      <c r="BMN107" s="140"/>
      <c r="BMO107" s="140"/>
      <c r="BMP107" s="140"/>
      <c r="BMQ107" s="140"/>
      <c r="BMR107" s="140"/>
      <c r="BMS107" s="140"/>
      <c r="BMT107" s="140"/>
      <c r="BMU107" s="140"/>
      <c r="BMV107" s="140"/>
      <c r="BMW107" s="140"/>
      <c r="BMX107" s="140"/>
      <c r="BMY107" s="140"/>
      <c r="BMZ107" s="140"/>
      <c r="BNA107" s="140"/>
      <c r="BNB107" s="140"/>
      <c r="BNC107" s="140"/>
      <c r="BND107" s="140"/>
      <c r="BNE107" s="140"/>
      <c r="BNF107" s="140"/>
      <c r="BNG107" s="140"/>
      <c r="BNH107" s="140"/>
      <c r="BNI107" s="140"/>
      <c r="BNJ107" s="140"/>
      <c r="BNK107" s="140"/>
      <c r="BNL107" s="140"/>
      <c r="BNM107" s="140"/>
      <c r="BNN107" s="140"/>
      <c r="BNO107" s="140"/>
      <c r="BNP107" s="140"/>
      <c r="BNQ107" s="140"/>
      <c r="BNR107" s="140"/>
      <c r="BNS107" s="140"/>
      <c r="BNT107" s="140"/>
      <c r="BNU107" s="140"/>
      <c r="BNV107" s="140"/>
      <c r="BNW107" s="140"/>
      <c r="BNX107" s="140"/>
      <c r="BNY107" s="140"/>
      <c r="BNZ107" s="140"/>
      <c r="BOA107" s="140"/>
      <c r="BOB107" s="140"/>
      <c r="BOC107" s="140"/>
      <c r="BOD107" s="140"/>
      <c r="BOE107" s="140"/>
      <c r="BOF107" s="140"/>
      <c r="BOG107" s="140"/>
      <c r="BOH107" s="140"/>
      <c r="BOI107" s="140"/>
      <c r="BOJ107" s="140"/>
      <c r="BOK107" s="140"/>
      <c r="BOL107" s="140"/>
      <c r="BOM107" s="140"/>
      <c r="BON107" s="140"/>
      <c r="BOO107" s="140"/>
      <c r="BOP107" s="140"/>
      <c r="BOQ107" s="140"/>
      <c r="BOR107" s="140"/>
      <c r="BOS107" s="140"/>
      <c r="BOT107" s="140"/>
      <c r="BOU107" s="140"/>
      <c r="BOV107" s="140"/>
      <c r="BOW107" s="140"/>
      <c r="BOX107" s="140"/>
      <c r="BOY107" s="140"/>
      <c r="BOZ107" s="140"/>
      <c r="BPA107" s="140"/>
      <c r="BPB107" s="140"/>
      <c r="BPC107" s="140"/>
      <c r="BPD107" s="140"/>
      <c r="BPE107" s="140"/>
      <c r="BPF107" s="140"/>
      <c r="BPG107" s="140"/>
      <c r="BPH107" s="140"/>
      <c r="BPI107" s="140"/>
      <c r="BPJ107" s="140"/>
      <c r="BPK107" s="140"/>
      <c r="BPL107" s="140"/>
      <c r="BPM107" s="140"/>
      <c r="BPN107" s="140"/>
      <c r="BPO107" s="140"/>
      <c r="BPP107" s="140"/>
      <c r="BPQ107" s="140"/>
      <c r="BPR107" s="140"/>
      <c r="BPS107" s="140"/>
      <c r="BPT107" s="140"/>
      <c r="BPU107" s="140"/>
      <c r="BPV107" s="140"/>
      <c r="BPW107" s="140"/>
      <c r="BPX107" s="140"/>
      <c r="BPY107" s="140"/>
      <c r="BPZ107" s="140"/>
      <c r="BQA107" s="140"/>
      <c r="BQB107" s="140"/>
      <c r="BQC107" s="140"/>
      <c r="BQD107" s="140"/>
      <c r="BQE107" s="140"/>
      <c r="BQF107" s="140"/>
      <c r="BQG107" s="140"/>
      <c r="BQH107" s="140"/>
      <c r="BQI107" s="140"/>
      <c r="BQJ107" s="140"/>
      <c r="BQK107" s="140"/>
      <c r="BQL107" s="140"/>
      <c r="BQM107" s="140"/>
      <c r="BQN107" s="140"/>
      <c r="BQO107" s="140"/>
      <c r="BQP107" s="140"/>
      <c r="BQQ107" s="140"/>
      <c r="BQR107" s="140"/>
      <c r="BQS107" s="140"/>
      <c r="BQT107" s="140"/>
      <c r="BQU107" s="140"/>
      <c r="BQV107" s="140"/>
      <c r="BQW107" s="140"/>
      <c r="BQX107" s="140"/>
      <c r="BQY107" s="140"/>
      <c r="BQZ107" s="140"/>
      <c r="BRA107" s="140"/>
      <c r="BRB107" s="140"/>
      <c r="BRC107" s="140"/>
      <c r="BRD107" s="140"/>
      <c r="BRE107" s="140"/>
      <c r="BRF107" s="140"/>
      <c r="BRG107" s="140"/>
      <c r="BRH107" s="140"/>
      <c r="BRI107" s="140"/>
      <c r="BRJ107" s="140"/>
      <c r="BRK107" s="140"/>
      <c r="BRL107" s="140"/>
      <c r="BRM107" s="140"/>
      <c r="BRN107" s="140"/>
      <c r="BRO107" s="140"/>
      <c r="BRP107" s="140"/>
      <c r="BRQ107" s="140"/>
      <c r="BRR107" s="140"/>
      <c r="BRS107" s="140"/>
      <c r="BRT107" s="140"/>
      <c r="BRU107" s="140"/>
      <c r="BRV107" s="140"/>
      <c r="BRW107" s="140"/>
      <c r="BRX107" s="140"/>
      <c r="BRY107" s="140"/>
      <c r="BRZ107" s="140"/>
      <c r="BSA107" s="140"/>
      <c r="BSB107" s="140"/>
      <c r="BSC107" s="140"/>
      <c r="BSD107" s="140"/>
      <c r="BSE107" s="140"/>
      <c r="BSF107" s="140"/>
      <c r="BSG107" s="140"/>
      <c r="BSH107" s="140"/>
      <c r="BSI107" s="140"/>
      <c r="BSJ107" s="140"/>
      <c r="BSK107" s="140"/>
      <c r="BSL107" s="140"/>
      <c r="BSM107" s="140"/>
      <c r="BSN107" s="140"/>
      <c r="BSO107" s="140"/>
      <c r="BSP107" s="140"/>
      <c r="BSQ107" s="140"/>
      <c r="BSR107" s="140"/>
      <c r="BSS107" s="140"/>
      <c r="BST107" s="140"/>
      <c r="BSU107" s="140"/>
      <c r="BSV107" s="140"/>
      <c r="BSW107" s="140"/>
      <c r="BSX107" s="140"/>
      <c r="BSY107" s="140"/>
      <c r="BSZ107" s="140"/>
      <c r="BTA107" s="140"/>
      <c r="BTB107" s="140"/>
      <c r="BTC107" s="140"/>
      <c r="BTD107" s="140"/>
      <c r="BTE107" s="140"/>
      <c r="BTF107" s="140"/>
      <c r="BTG107" s="140"/>
      <c r="BTH107" s="140"/>
      <c r="BTI107" s="140"/>
      <c r="BTJ107" s="140"/>
      <c r="BTK107" s="140"/>
      <c r="BTL107" s="140"/>
      <c r="BTM107" s="140"/>
      <c r="BTN107" s="140"/>
      <c r="BTO107" s="140"/>
      <c r="BTP107" s="140"/>
      <c r="BTQ107" s="140"/>
      <c r="BTR107" s="140"/>
      <c r="BTS107" s="140"/>
      <c r="BTT107" s="140"/>
      <c r="BTU107" s="140"/>
      <c r="BTV107" s="140"/>
      <c r="BTW107" s="140"/>
      <c r="BTX107" s="140"/>
      <c r="BTY107" s="140"/>
      <c r="BTZ107" s="140"/>
      <c r="BUA107" s="140"/>
      <c r="BUB107" s="140"/>
      <c r="BUC107" s="140"/>
      <c r="BUD107" s="140"/>
      <c r="BUE107" s="140"/>
      <c r="BUF107" s="140"/>
      <c r="BUG107" s="140"/>
      <c r="BUH107" s="140"/>
      <c r="BUI107" s="140"/>
      <c r="BUJ107" s="140"/>
      <c r="BUK107" s="140"/>
      <c r="BUL107" s="140"/>
      <c r="BUM107" s="140"/>
      <c r="BUN107" s="140"/>
      <c r="BUO107" s="140"/>
      <c r="BUP107" s="140"/>
      <c r="BUQ107" s="140"/>
      <c r="BUR107" s="140"/>
      <c r="BUS107" s="140"/>
      <c r="BUT107" s="140"/>
      <c r="BUU107" s="140"/>
      <c r="BUV107" s="140"/>
      <c r="BUW107" s="140"/>
      <c r="BUX107" s="140"/>
      <c r="BUY107" s="140"/>
      <c r="BUZ107" s="140"/>
      <c r="BVA107" s="140"/>
      <c r="BVB107" s="140"/>
      <c r="BVC107" s="140"/>
      <c r="BVD107" s="140"/>
      <c r="BVE107" s="140"/>
      <c r="BVF107" s="140"/>
      <c r="BVG107" s="140"/>
      <c r="BVH107" s="140"/>
      <c r="BVI107" s="140"/>
      <c r="BVJ107" s="140"/>
      <c r="BVK107" s="140"/>
      <c r="BVL107" s="140"/>
      <c r="BVM107" s="140"/>
      <c r="BVN107" s="140"/>
      <c r="BVO107" s="140"/>
      <c r="BVP107" s="140"/>
      <c r="BVQ107" s="140"/>
      <c r="BVR107" s="140"/>
      <c r="BVS107" s="140"/>
      <c r="BVT107" s="140"/>
      <c r="BVU107" s="140"/>
      <c r="BVV107" s="140"/>
      <c r="BVW107" s="140"/>
      <c r="BVX107" s="140"/>
      <c r="BVY107" s="140"/>
      <c r="BVZ107" s="140"/>
      <c r="BWA107" s="140"/>
      <c r="BWB107" s="140"/>
      <c r="BWC107" s="140"/>
      <c r="BWD107" s="140"/>
      <c r="BWE107" s="140"/>
      <c r="BWF107" s="140"/>
      <c r="BWG107" s="140"/>
      <c r="BWH107" s="140"/>
      <c r="BWI107" s="140"/>
      <c r="BWJ107" s="140"/>
      <c r="BWK107" s="140"/>
      <c r="BWL107" s="140"/>
      <c r="BWM107" s="140"/>
      <c r="BWN107" s="140"/>
      <c r="BWO107" s="140"/>
      <c r="BWP107" s="140"/>
      <c r="BWQ107" s="140"/>
      <c r="BWR107" s="140"/>
      <c r="BWS107" s="140"/>
      <c r="BWT107" s="140"/>
      <c r="BWU107" s="140"/>
      <c r="BWV107" s="140"/>
      <c r="BWW107" s="140"/>
      <c r="BWX107" s="140"/>
      <c r="BWY107" s="140"/>
      <c r="BWZ107" s="140"/>
      <c r="BXA107" s="140"/>
      <c r="BXB107" s="140"/>
      <c r="BXC107" s="140"/>
      <c r="BXD107" s="140"/>
      <c r="BXE107" s="140"/>
      <c r="BXF107" s="140"/>
      <c r="BXG107" s="140"/>
      <c r="BXH107" s="140"/>
      <c r="BXI107" s="140"/>
      <c r="BXJ107" s="140"/>
      <c r="BXK107" s="140"/>
      <c r="BXL107" s="140"/>
      <c r="BXM107" s="140"/>
      <c r="BXN107" s="140"/>
      <c r="BXO107" s="140"/>
      <c r="BXP107" s="140"/>
      <c r="BXQ107" s="140"/>
      <c r="BXR107" s="140"/>
      <c r="BXS107" s="140"/>
      <c r="BXT107" s="140"/>
      <c r="BXU107" s="140"/>
      <c r="BXV107" s="140"/>
      <c r="BXW107" s="140"/>
      <c r="BXX107" s="140"/>
      <c r="BXY107" s="140"/>
      <c r="BXZ107" s="140"/>
      <c r="BYA107" s="140"/>
      <c r="BYB107" s="140"/>
      <c r="BYC107" s="140"/>
      <c r="BYD107" s="140"/>
      <c r="BYE107" s="140"/>
      <c r="BYF107" s="140"/>
      <c r="BYG107" s="140"/>
      <c r="BYH107" s="140"/>
      <c r="BYI107" s="140"/>
      <c r="BYJ107" s="140"/>
      <c r="BYK107" s="140"/>
      <c r="BYL107" s="140"/>
      <c r="BYM107" s="140"/>
      <c r="BYN107" s="140"/>
      <c r="BYO107" s="140"/>
      <c r="BYP107" s="140"/>
      <c r="BYQ107" s="140"/>
      <c r="BYR107" s="140"/>
      <c r="BYS107" s="140"/>
      <c r="BYT107" s="140"/>
      <c r="BYU107" s="140"/>
      <c r="BYV107" s="140"/>
      <c r="BYW107" s="140"/>
      <c r="BYX107" s="140"/>
      <c r="BYY107" s="140"/>
      <c r="BYZ107" s="140"/>
      <c r="BZA107" s="140"/>
      <c r="BZB107" s="140"/>
      <c r="BZC107" s="140"/>
      <c r="BZD107" s="140"/>
      <c r="BZE107" s="140"/>
      <c r="BZF107" s="140"/>
      <c r="BZG107" s="140"/>
      <c r="BZH107" s="140"/>
      <c r="BZI107" s="140"/>
      <c r="BZJ107" s="140"/>
      <c r="BZK107" s="140"/>
      <c r="BZL107" s="140"/>
      <c r="BZM107" s="140"/>
      <c r="BZN107" s="140"/>
      <c r="BZO107" s="140"/>
      <c r="BZP107" s="140"/>
      <c r="BZQ107" s="140"/>
      <c r="BZR107" s="140"/>
      <c r="BZS107" s="140"/>
      <c r="BZT107" s="140"/>
      <c r="BZU107" s="140"/>
      <c r="BZV107" s="140"/>
      <c r="BZW107" s="140"/>
      <c r="BZX107" s="140"/>
      <c r="BZY107" s="140"/>
      <c r="BZZ107" s="140"/>
      <c r="CAA107" s="140"/>
      <c r="CAB107" s="140"/>
      <c r="CAC107" s="140"/>
      <c r="CAD107" s="140"/>
      <c r="CAE107" s="140"/>
      <c r="CAF107" s="140"/>
      <c r="CAG107" s="140"/>
      <c r="CAH107" s="140"/>
      <c r="CAI107" s="140"/>
      <c r="CAJ107" s="140"/>
      <c r="CAK107" s="140"/>
      <c r="CAL107" s="140"/>
      <c r="CAM107" s="140"/>
      <c r="CAN107" s="140"/>
      <c r="CAO107" s="140"/>
      <c r="CAP107" s="140"/>
      <c r="CAQ107" s="140"/>
      <c r="CAR107" s="140"/>
      <c r="CAS107" s="140"/>
      <c r="CAT107" s="140"/>
      <c r="CAU107" s="140"/>
      <c r="CAV107" s="140"/>
      <c r="CAW107" s="140"/>
      <c r="CAX107" s="140"/>
      <c r="CAY107" s="140"/>
      <c r="CAZ107" s="140"/>
      <c r="CBA107" s="140"/>
      <c r="CBB107" s="140"/>
      <c r="CBC107" s="140"/>
      <c r="CBD107" s="140"/>
      <c r="CBE107" s="140"/>
      <c r="CBF107" s="140"/>
      <c r="CBG107" s="140"/>
      <c r="CBH107" s="140"/>
      <c r="CBI107" s="140"/>
      <c r="CBJ107" s="140"/>
      <c r="CBK107" s="140"/>
      <c r="CBL107" s="140"/>
      <c r="CBM107" s="140"/>
      <c r="CBN107" s="140"/>
      <c r="CBO107" s="140"/>
      <c r="CBP107" s="140"/>
      <c r="CBQ107" s="140"/>
      <c r="CBR107" s="140"/>
      <c r="CBS107" s="140"/>
      <c r="CBT107" s="140"/>
      <c r="CBU107" s="140"/>
      <c r="CBV107" s="140"/>
      <c r="CBW107" s="140"/>
      <c r="CBX107" s="140"/>
      <c r="CBY107" s="140"/>
      <c r="CBZ107" s="140"/>
      <c r="CCA107" s="140"/>
      <c r="CCB107" s="140"/>
      <c r="CCC107" s="140"/>
      <c r="CCD107" s="140"/>
      <c r="CCE107" s="140"/>
      <c r="CCF107" s="140"/>
      <c r="CCG107" s="140"/>
      <c r="CCH107" s="140"/>
      <c r="CCI107" s="140"/>
      <c r="CCJ107" s="140"/>
      <c r="CCK107" s="140"/>
      <c r="CCL107" s="140"/>
      <c r="CCM107" s="140"/>
      <c r="CCN107" s="140"/>
      <c r="CCO107" s="140"/>
      <c r="CCP107" s="140"/>
      <c r="CCQ107" s="140"/>
      <c r="CCR107" s="140"/>
      <c r="CCS107" s="140"/>
      <c r="CCT107" s="140"/>
      <c r="CCU107" s="140"/>
      <c r="CCV107" s="140"/>
      <c r="CCW107" s="140"/>
      <c r="CCX107" s="140"/>
      <c r="CCY107" s="140"/>
      <c r="CCZ107" s="140"/>
      <c r="CDA107" s="140"/>
      <c r="CDB107" s="140"/>
      <c r="CDC107" s="140"/>
      <c r="CDD107" s="140"/>
      <c r="CDE107" s="140"/>
      <c r="CDF107" s="140"/>
      <c r="CDG107" s="140"/>
      <c r="CDH107" s="140"/>
      <c r="CDI107" s="140"/>
      <c r="CDJ107" s="140"/>
      <c r="CDK107" s="140"/>
      <c r="CDL107" s="140"/>
      <c r="CDM107" s="140"/>
      <c r="CDN107" s="140"/>
      <c r="CDO107" s="140"/>
      <c r="CDP107" s="140"/>
      <c r="CDQ107" s="140"/>
      <c r="CDR107" s="140"/>
      <c r="CDS107" s="140"/>
      <c r="CDT107" s="140"/>
      <c r="CDU107" s="140"/>
      <c r="CDV107" s="140"/>
      <c r="CDW107" s="140"/>
      <c r="CDX107" s="140"/>
      <c r="CDY107" s="140"/>
      <c r="CDZ107" s="140"/>
      <c r="CEA107" s="140"/>
      <c r="CEB107" s="140"/>
      <c r="CEC107" s="140"/>
      <c r="CED107" s="140"/>
      <c r="CEE107" s="140"/>
      <c r="CEF107" s="140"/>
      <c r="CEG107" s="140"/>
      <c r="CEH107" s="140"/>
      <c r="CEI107" s="140"/>
      <c r="CEJ107" s="140"/>
      <c r="CEK107" s="140"/>
      <c r="CEL107" s="140"/>
      <c r="CEM107" s="140"/>
      <c r="CEN107" s="140"/>
      <c r="CEO107" s="140"/>
      <c r="CEP107" s="140"/>
      <c r="CEQ107" s="140"/>
      <c r="CER107" s="140"/>
      <c r="CES107" s="140"/>
      <c r="CET107" s="140"/>
      <c r="CEU107" s="140"/>
      <c r="CEV107" s="140"/>
      <c r="CEW107" s="140"/>
      <c r="CEX107" s="140"/>
      <c r="CEY107" s="140"/>
      <c r="CEZ107" s="140"/>
      <c r="CFA107" s="140"/>
      <c r="CFB107" s="140"/>
      <c r="CFC107" s="140"/>
      <c r="CFD107" s="140"/>
      <c r="CFE107" s="140"/>
      <c r="CFF107" s="140"/>
      <c r="CFG107" s="140"/>
      <c r="CFH107" s="140"/>
      <c r="CFI107" s="140"/>
      <c r="CFJ107" s="140"/>
      <c r="CFK107" s="140"/>
      <c r="CFL107" s="140"/>
      <c r="CFM107" s="140"/>
      <c r="CFN107" s="140"/>
      <c r="CFO107" s="140"/>
      <c r="CFP107" s="140"/>
      <c r="CFQ107" s="140"/>
      <c r="CFR107" s="140"/>
      <c r="CFS107" s="140"/>
      <c r="CFT107" s="140"/>
      <c r="CFU107" s="140"/>
      <c r="CFV107" s="140"/>
      <c r="CFW107" s="140"/>
      <c r="CFX107" s="140"/>
      <c r="CFY107" s="140"/>
      <c r="CFZ107" s="140"/>
      <c r="CGA107" s="140"/>
      <c r="CGB107" s="140"/>
      <c r="CGC107" s="140"/>
      <c r="CGD107" s="140"/>
      <c r="CGE107" s="140"/>
      <c r="CGF107" s="140"/>
      <c r="CGG107" s="140"/>
      <c r="CGH107" s="140"/>
      <c r="CGI107" s="140"/>
      <c r="CGJ107" s="140"/>
      <c r="CGK107" s="140"/>
      <c r="CGL107" s="140"/>
      <c r="CGM107" s="140"/>
      <c r="CGN107" s="140"/>
      <c r="CGO107" s="140"/>
      <c r="CGP107" s="140"/>
      <c r="CGQ107" s="140"/>
      <c r="CGR107" s="140"/>
      <c r="CGS107" s="140"/>
      <c r="CGT107" s="140"/>
      <c r="CGU107" s="140"/>
      <c r="CGV107" s="140"/>
      <c r="CGW107" s="140"/>
      <c r="CGX107" s="140"/>
      <c r="CGY107" s="140"/>
      <c r="CGZ107" s="140"/>
      <c r="CHA107" s="140"/>
      <c r="CHB107" s="140"/>
      <c r="CHC107" s="140"/>
      <c r="CHD107" s="140"/>
      <c r="CHE107" s="140"/>
      <c r="CHF107" s="140"/>
      <c r="CHG107" s="140"/>
      <c r="CHH107" s="140"/>
      <c r="CHI107" s="140"/>
      <c r="CHJ107" s="140"/>
      <c r="CHK107" s="140"/>
      <c r="CHL107" s="140"/>
      <c r="CHM107" s="140"/>
      <c r="CHN107" s="140"/>
      <c r="CHO107" s="140"/>
      <c r="CHP107" s="140"/>
      <c r="CHQ107" s="140"/>
      <c r="CHR107" s="140"/>
      <c r="CHS107" s="140"/>
      <c r="CHT107" s="140"/>
      <c r="CHU107" s="140"/>
      <c r="CHV107" s="140"/>
      <c r="CHW107" s="140"/>
      <c r="CHX107" s="140"/>
      <c r="CHY107" s="140"/>
      <c r="CHZ107" s="140"/>
      <c r="CIA107" s="140"/>
      <c r="CIB107" s="140"/>
      <c r="CIC107" s="140"/>
      <c r="CID107" s="140"/>
      <c r="CIE107" s="140"/>
      <c r="CIF107" s="140"/>
      <c r="CIG107" s="140"/>
      <c r="CIH107" s="140"/>
      <c r="CII107" s="140"/>
      <c r="CIJ107" s="140"/>
      <c r="CIK107" s="140"/>
      <c r="CIL107" s="140"/>
      <c r="CIM107" s="140"/>
      <c r="CIN107" s="140"/>
      <c r="CIO107" s="140"/>
      <c r="CIP107" s="140"/>
      <c r="CIQ107" s="140"/>
      <c r="CIR107" s="140"/>
      <c r="CIS107" s="140"/>
      <c r="CIT107" s="140"/>
      <c r="CIU107" s="140"/>
      <c r="CIV107" s="140"/>
      <c r="CIW107" s="140"/>
      <c r="CIX107" s="140"/>
      <c r="CIY107" s="140"/>
      <c r="CIZ107" s="140"/>
      <c r="CJA107" s="140"/>
      <c r="CJB107" s="140"/>
      <c r="CJC107" s="140"/>
      <c r="CJD107" s="140"/>
      <c r="CJE107" s="140"/>
      <c r="CJF107" s="140"/>
      <c r="CJG107" s="140"/>
      <c r="CJH107" s="140"/>
      <c r="CJI107" s="140"/>
      <c r="CJJ107" s="140"/>
      <c r="CJK107" s="140"/>
      <c r="CJL107" s="140"/>
      <c r="CJM107" s="140"/>
      <c r="CJN107" s="140"/>
      <c r="CJO107" s="140"/>
      <c r="CJP107" s="140"/>
      <c r="CJQ107" s="140"/>
      <c r="CJR107" s="140"/>
      <c r="CJS107" s="140"/>
      <c r="CJT107" s="140"/>
      <c r="CJU107" s="140"/>
      <c r="CJV107" s="140"/>
      <c r="CJW107" s="140"/>
      <c r="CJX107" s="140"/>
      <c r="CJY107" s="140"/>
      <c r="CJZ107" s="140"/>
      <c r="CKA107" s="140"/>
      <c r="CKB107" s="140"/>
      <c r="CKC107" s="140"/>
      <c r="CKD107" s="140"/>
      <c r="CKE107" s="140"/>
      <c r="CKF107" s="140"/>
      <c r="CKG107" s="140"/>
      <c r="CKH107" s="140"/>
      <c r="CKI107" s="140"/>
      <c r="CKJ107" s="140"/>
      <c r="CKK107" s="140"/>
      <c r="CKL107" s="140"/>
      <c r="CKM107" s="140"/>
      <c r="CKN107" s="140"/>
      <c r="CKO107" s="140"/>
      <c r="CKP107" s="140"/>
      <c r="CKQ107" s="140"/>
      <c r="CKR107" s="140"/>
      <c r="CKS107" s="140"/>
      <c r="CKT107" s="140"/>
      <c r="CKU107" s="140"/>
      <c r="CKV107" s="140"/>
      <c r="CKW107" s="140"/>
      <c r="CKX107" s="140"/>
      <c r="CKY107" s="140"/>
      <c r="CKZ107" s="140"/>
      <c r="CLA107" s="140"/>
      <c r="CLB107" s="140"/>
      <c r="CLC107" s="140"/>
      <c r="CLD107" s="140"/>
      <c r="CLE107" s="140"/>
      <c r="CLF107" s="140"/>
      <c r="CLG107" s="140"/>
      <c r="CLH107" s="140"/>
      <c r="CLI107" s="140"/>
      <c r="CLJ107" s="140"/>
      <c r="CLK107" s="140"/>
      <c r="CLL107" s="140"/>
      <c r="CLM107" s="140"/>
      <c r="CLN107" s="140"/>
      <c r="CLO107" s="140"/>
      <c r="CLP107" s="140"/>
      <c r="CLQ107" s="140"/>
      <c r="CLR107" s="140"/>
      <c r="CLS107" s="140"/>
      <c r="CLT107" s="140"/>
      <c r="CLU107" s="140"/>
      <c r="CLV107" s="140"/>
      <c r="CLW107" s="140"/>
      <c r="CLX107" s="140"/>
      <c r="CLY107" s="140"/>
      <c r="CLZ107" s="140"/>
      <c r="CMA107" s="140"/>
      <c r="CMB107" s="140"/>
      <c r="CMC107" s="140"/>
      <c r="CMD107" s="140"/>
      <c r="CME107" s="140"/>
      <c r="CMF107" s="140"/>
      <c r="CMG107" s="140"/>
      <c r="CMH107" s="140"/>
      <c r="CMI107" s="140"/>
      <c r="CMJ107" s="140"/>
      <c r="CMK107" s="140"/>
      <c r="CML107" s="140"/>
      <c r="CMM107" s="140"/>
      <c r="CMN107" s="140"/>
      <c r="CMO107" s="140"/>
      <c r="CMP107" s="140"/>
      <c r="CMQ107" s="140"/>
      <c r="CMR107" s="140"/>
      <c r="CMS107" s="140"/>
      <c r="CMT107" s="140"/>
      <c r="CMU107" s="140"/>
      <c r="CMV107" s="140"/>
      <c r="CMW107" s="140"/>
      <c r="CMX107" s="140"/>
      <c r="CMY107" s="140"/>
      <c r="CMZ107" s="140"/>
      <c r="CNA107" s="140"/>
      <c r="CNB107" s="140"/>
      <c r="CNC107" s="140"/>
      <c r="CND107" s="140"/>
      <c r="CNE107" s="140"/>
      <c r="CNF107" s="140"/>
      <c r="CNG107" s="140"/>
      <c r="CNH107" s="140"/>
      <c r="CNI107" s="140"/>
      <c r="CNJ107" s="140"/>
      <c r="CNK107" s="140"/>
      <c r="CNL107" s="140"/>
      <c r="CNM107" s="140"/>
      <c r="CNN107" s="140"/>
      <c r="CNO107" s="140"/>
      <c r="CNP107" s="140"/>
      <c r="CNQ107" s="140"/>
      <c r="CNR107" s="140"/>
      <c r="CNS107" s="140"/>
      <c r="CNT107" s="140"/>
      <c r="CNU107" s="140"/>
      <c r="CNV107" s="140"/>
      <c r="CNW107" s="140"/>
      <c r="CNX107" s="140"/>
      <c r="CNY107" s="140"/>
      <c r="CNZ107" s="140"/>
      <c r="COA107" s="140"/>
      <c r="COB107" s="140"/>
      <c r="COC107" s="140"/>
      <c r="COD107" s="140"/>
      <c r="COE107" s="140"/>
      <c r="COF107" s="140"/>
      <c r="COG107" s="140"/>
      <c r="COH107" s="140"/>
      <c r="COI107" s="140"/>
      <c r="COJ107" s="140"/>
      <c r="COK107" s="140"/>
      <c r="COL107" s="140"/>
      <c r="COM107" s="140"/>
      <c r="CON107" s="140"/>
      <c r="COO107" s="140"/>
      <c r="COP107" s="140"/>
      <c r="COQ107" s="140"/>
      <c r="COR107" s="140"/>
      <c r="COS107" s="140"/>
      <c r="COT107" s="140"/>
      <c r="COU107" s="140"/>
      <c r="COV107" s="140"/>
      <c r="COW107" s="140"/>
      <c r="COX107" s="140"/>
      <c r="COY107" s="140"/>
      <c r="COZ107" s="140"/>
      <c r="CPA107" s="140"/>
      <c r="CPB107" s="140"/>
      <c r="CPC107" s="140"/>
      <c r="CPD107" s="140"/>
      <c r="CPE107" s="140"/>
      <c r="CPF107" s="140"/>
      <c r="CPG107" s="140"/>
      <c r="CPH107" s="140"/>
      <c r="CPI107" s="140"/>
      <c r="CPJ107" s="140"/>
      <c r="CPK107" s="140"/>
      <c r="CPL107" s="140"/>
      <c r="CPM107" s="140"/>
      <c r="CPN107" s="140"/>
      <c r="CPO107" s="140"/>
      <c r="CPP107" s="140"/>
      <c r="CPQ107" s="140"/>
      <c r="CPR107" s="140"/>
      <c r="CPS107" s="140"/>
      <c r="CPT107" s="140"/>
      <c r="CPU107" s="140"/>
      <c r="CPV107" s="140"/>
      <c r="CPW107" s="140"/>
      <c r="CPX107" s="140"/>
      <c r="CPY107" s="140"/>
      <c r="CPZ107" s="140"/>
      <c r="CQA107" s="140"/>
      <c r="CQB107" s="140"/>
      <c r="CQC107" s="140"/>
      <c r="CQD107" s="140"/>
      <c r="CQE107" s="140"/>
      <c r="CQF107" s="140"/>
      <c r="CQG107" s="140"/>
      <c r="CQH107" s="140"/>
      <c r="CQI107" s="140"/>
      <c r="CQJ107" s="140"/>
      <c r="CQK107" s="140"/>
      <c r="CQL107" s="140"/>
      <c r="CQM107" s="140"/>
      <c r="CQN107" s="140"/>
      <c r="CQO107" s="140"/>
      <c r="CQP107" s="140"/>
      <c r="CQQ107" s="140"/>
      <c r="CQR107" s="140"/>
      <c r="CQS107" s="140"/>
      <c r="CQT107" s="140"/>
      <c r="CQU107" s="140"/>
      <c r="CQV107" s="140"/>
      <c r="CQW107" s="140"/>
      <c r="CQX107" s="140"/>
      <c r="CQY107" s="140"/>
      <c r="CQZ107" s="140"/>
      <c r="CRA107" s="140"/>
      <c r="CRB107" s="140"/>
      <c r="CRC107" s="140"/>
      <c r="CRD107" s="140"/>
      <c r="CRE107" s="140"/>
      <c r="CRF107" s="140"/>
      <c r="CRG107" s="140"/>
      <c r="CRH107" s="140"/>
      <c r="CRI107" s="140"/>
      <c r="CRJ107" s="140"/>
      <c r="CRK107" s="140"/>
      <c r="CRL107" s="140"/>
      <c r="CRM107" s="140"/>
      <c r="CRN107" s="140"/>
      <c r="CRO107" s="140"/>
      <c r="CRP107" s="140"/>
      <c r="CRQ107" s="140"/>
      <c r="CRR107" s="140"/>
      <c r="CRS107" s="140"/>
      <c r="CRT107" s="140"/>
      <c r="CRU107" s="140"/>
      <c r="CRV107" s="140"/>
      <c r="CRW107" s="140"/>
      <c r="CRX107" s="140"/>
      <c r="CRY107" s="140"/>
      <c r="CRZ107" s="140"/>
      <c r="CSA107" s="140"/>
      <c r="CSB107" s="140"/>
      <c r="CSC107" s="140"/>
      <c r="CSD107" s="140"/>
      <c r="CSE107" s="140"/>
      <c r="CSF107" s="140"/>
      <c r="CSG107" s="140"/>
      <c r="CSH107" s="140"/>
      <c r="CSI107" s="140"/>
      <c r="CSJ107" s="140"/>
      <c r="CSK107" s="140"/>
      <c r="CSL107" s="140"/>
      <c r="CSM107" s="140"/>
      <c r="CSN107" s="140"/>
      <c r="CSO107" s="140"/>
      <c r="CSP107" s="140"/>
      <c r="CSQ107" s="140"/>
      <c r="CSR107" s="140"/>
      <c r="CSS107" s="140"/>
      <c r="CST107" s="140"/>
      <c r="CSU107" s="140"/>
      <c r="CSV107" s="140"/>
      <c r="CSW107" s="140"/>
      <c r="CSX107" s="140"/>
      <c r="CSY107" s="140"/>
      <c r="CSZ107" s="140"/>
      <c r="CTA107" s="140"/>
      <c r="CTB107" s="140"/>
      <c r="CTC107" s="140"/>
      <c r="CTD107" s="140"/>
      <c r="CTE107" s="140"/>
      <c r="CTF107" s="140"/>
      <c r="CTG107" s="140"/>
      <c r="CTH107" s="140"/>
      <c r="CTI107" s="140"/>
      <c r="CTJ107" s="140"/>
      <c r="CTK107" s="140"/>
      <c r="CTL107" s="140"/>
      <c r="CTM107" s="140"/>
      <c r="CTN107" s="140"/>
      <c r="CTO107" s="140"/>
      <c r="CTP107" s="140"/>
      <c r="CTQ107" s="140"/>
      <c r="CTR107" s="140"/>
      <c r="CTS107" s="140"/>
      <c r="CTT107" s="140"/>
      <c r="CTU107" s="140"/>
      <c r="CTV107" s="140"/>
      <c r="CTW107" s="140"/>
      <c r="CTX107" s="140"/>
      <c r="CTY107" s="140"/>
      <c r="CTZ107" s="140"/>
      <c r="CUA107" s="140"/>
      <c r="CUB107" s="140"/>
      <c r="CUC107" s="140"/>
      <c r="CUD107" s="140"/>
      <c r="CUE107" s="140"/>
      <c r="CUF107" s="140"/>
      <c r="CUG107" s="140"/>
      <c r="CUH107" s="140"/>
      <c r="CUI107" s="140"/>
      <c r="CUJ107" s="140"/>
      <c r="CUK107" s="140"/>
      <c r="CUL107" s="140"/>
      <c r="CUM107" s="140"/>
      <c r="CUN107" s="140"/>
      <c r="CUO107" s="140"/>
      <c r="CUP107" s="140"/>
      <c r="CUQ107" s="140"/>
      <c r="CUR107" s="140"/>
      <c r="CUS107" s="140"/>
      <c r="CUT107" s="140"/>
      <c r="CUU107" s="140"/>
      <c r="CUV107" s="140"/>
      <c r="CUW107" s="140"/>
      <c r="CUX107" s="140"/>
      <c r="CUY107" s="140"/>
      <c r="CUZ107" s="140"/>
      <c r="CVA107" s="140"/>
      <c r="CVB107" s="140"/>
      <c r="CVC107" s="140"/>
      <c r="CVD107" s="140"/>
      <c r="CVE107" s="140"/>
      <c r="CVF107" s="140"/>
      <c r="CVG107" s="140"/>
      <c r="CVH107" s="140"/>
      <c r="CVI107" s="140"/>
      <c r="CVJ107" s="140"/>
      <c r="CVK107" s="140"/>
      <c r="CVL107" s="140"/>
      <c r="CVM107" s="140"/>
      <c r="CVN107" s="140"/>
      <c r="CVO107" s="140"/>
      <c r="CVP107" s="140"/>
      <c r="CVQ107" s="140"/>
      <c r="CVR107" s="140"/>
      <c r="CVS107" s="140"/>
      <c r="CVT107" s="140"/>
      <c r="CVU107" s="140"/>
      <c r="CVV107" s="140"/>
      <c r="CVW107" s="140"/>
      <c r="CVX107" s="140"/>
      <c r="CVY107" s="140"/>
      <c r="CVZ107" s="140"/>
      <c r="CWA107" s="140"/>
      <c r="CWB107" s="140"/>
      <c r="CWC107" s="140"/>
      <c r="CWD107" s="140"/>
      <c r="CWE107" s="140"/>
      <c r="CWF107" s="140"/>
      <c r="CWG107" s="140"/>
      <c r="CWH107" s="140"/>
      <c r="CWI107" s="140"/>
      <c r="CWJ107" s="140"/>
      <c r="CWK107" s="140"/>
      <c r="CWL107" s="140"/>
      <c r="CWM107" s="140"/>
      <c r="CWN107" s="140"/>
      <c r="CWO107" s="140"/>
      <c r="CWP107" s="140"/>
      <c r="CWQ107" s="140"/>
      <c r="CWR107" s="140"/>
      <c r="CWS107" s="140"/>
      <c r="CWT107" s="140"/>
      <c r="CWU107" s="140"/>
      <c r="CWV107" s="140"/>
      <c r="CWW107" s="140"/>
      <c r="CWX107" s="140"/>
      <c r="CWY107" s="140"/>
      <c r="CWZ107" s="140"/>
      <c r="CXA107" s="140"/>
      <c r="CXB107" s="140"/>
      <c r="CXC107" s="140"/>
      <c r="CXD107" s="140"/>
      <c r="CXE107" s="140"/>
      <c r="CXF107" s="140"/>
      <c r="CXG107" s="140"/>
      <c r="CXH107" s="140"/>
      <c r="CXI107" s="140"/>
      <c r="CXJ107" s="140"/>
      <c r="CXK107" s="140"/>
      <c r="CXL107" s="140"/>
      <c r="CXM107" s="140"/>
      <c r="CXN107" s="140"/>
      <c r="CXO107" s="140"/>
      <c r="CXP107" s="140"/>
      <c r="CXQ107" s="140"/>
      <c r="CXR107" s="140"/>
      <c r="CXS107" s="140"/>
      <c r="CXT107" s="140"/>
      <c r="CXU107" s="140"/>
      <c r="CXV107" s="140"/>
      <c r="CXW107" s="140"/>
      <c r="CXX107" s="140"/>
      <c r="CXY107" s="140"/>
      <c r="CXZ107" s="140"/>
      <c r="CYA107" s="140"/>
      <c r="CYB107" s="140"/>
      <c r="CYC107" s="140"/>
      <c r="CYD107" s="140"/>
      <c r="CYE107" s="140"/>
      <c r="CYF107" s="140"/>
      <c r="CYG107" s="140"/>
      <c r="CYH107" s="140"/>
      <c r="CYI107" s="140"/>
      <c r="CYJ107" s="140"/>
      <c r="CYK107" s="140"/>
      <c r="CYL107" s="140"/>
      <c r="CYM107" s="140"/>
      <c r="CYN107" s="140"/>
      <c r="CYO107" s="140"/>
      <c r="CYP107" s="140"/>
      <c r="CYQ107" s="140"/>
      <c r="CYR107" s="140"/>
      <c r="CYS107" s="140"/>
      <c r="CYT107" s="140"/>
      <c r="CYU107" s="140"/>
      <c r="CYV107" s="140"/>
      <c r="CYW107" s="140"/>
      <c r="CYX107" s="140"/>
      <c r="CYY107" s="140"/>
      <c r="CYZ107" s="140"/>
      <c r="CZA107" s="140"/>
      <c r="CZB107" s="140"/>
      <c r="CZC107" s="140"/>
      <c r="CZD107" s="140"/>
      <c r="CZE107" s="140"/>
      <c r="CZF107" s="140"/>
      <c r="CZG107" s="140"/>
      <c r="CZH107" s="140"/>
      <c r="CZI107" s="140"/>
      <c r="CZJ107" s="140"/>
      <c r="CZK107" s="140"/>
      <c r="CZL107" s="140"/>
      <c r="CZM107" s="140"/>
      <c r="CZN107" s="140"/>
      <c r="CZO107" s="140"/>
      <c r="CZP107" s="140"/>
      <c r="CZQ107" s="140"/>
      <c r="CZR107" s="140"/>
      <c r="CZS107" s="140"/>
      <c r="CZT107" s="140"/>
      <c r="CZU107" s="140"/>
      <c r="CZV107" s="140"/>
      <c r="CZW107" s="140"/>
      <c r="CZX107" s="140"/>
      <c r="CZY107" s="140"/>
      <c r="CZZ107" s="140"/>
      <c r="DAA107" s="140"/>
      <c r="DAB107" s="140"/>
      <c r="DAC107" s="140"/>
      <c r="DAD107" s="140"/>
      <c r="DAE107" s="140"/>
      <c r="DAF107" s="140"/>
      <c r="DAG107" s="140"/>
      <c r="DAH107" s="140"/>
      <c r="DAI107" s="140"/>
      <c r="DAJ107" s="140"/>
      <c r="DAK107" s="140"/>
      <c r="DAL107" s="140"/>
      <c r="DAM107" s="140"/>
      <c r="DAN107" s="140"/>
      <c r="DAO107" s="140"/>
      <c r="DAP107" s="140"/>
      <c r="DAQ107" s="140"/>
      <c r="DAR107" s="140"/>
      <c r="DAS107" s="140"/>
      <c r="DAT107" s="140"/>
      <c r="DAU107" s="140"/>
      <c r="DAV107" s="140"/>
      <c r="DAW107" s="140"/>
      <c r="DAX107" s="140"/>
      <c r="DAY107" s="140"/>
      <c r="DAZ107" s="140"/>
      <c r="DBA107" s="140"/>
      <c r="DBB107" s="140"/>
      <c r="DBC107" s="140"/>
      <c r="DBD107" s="140"/>
      <c r="DBE107" s="140"/>
      <c r="DBF107" s="140"/>
      <c r="DBG107" s="140"/>
      <c r="DBH107" s="140"/>
      <c r="DBI107" s="140"/>
      <c r="DBJ107" s="140"/>
      <c r="DBK107" s="140"/>
      <c r="DBL107" s="140"/>
      <c r="DBM107" s="140"/>
      <c r="DBN107" s="140"/>
      <c r="DBO107" s="140"/>
      <c r="DBP107" s="140"/>
      <c r="DBQ107" s="140"/>
      <c r="DBR107" s="140"/>
      <c r="DBS107" s="140"/>
      <c r="DBT107" s="140"/>
      <c r="DBU107" s="140"/>
      <c r="DBV107" s="140"/>
      <c r="DBW107" s="140"/>
      <c r="DBX107" s="140"/>
      <c r="DBY107" s="140"/>
      <c r="DBZ107" s="140"/>
      <c r="DCA107" s="140"/>
      <c r="DCB107" s="140"/>
      <c r="DCC107" s="140"/>
      <c r="DCD107" s="140"/>
      <c r="DCE107" s="140"/>
      <c r="DCF107" s="140"/>
      <c r="DCG107" s="140"/>
      <c r="DCH107" s="140"/>
      <c r="DCI107" s="140"/>
      <c r="DCJ107" s="140"/>
      <c r="DCK107" s="140"/>
      <c r="DCL107" s="140"/>
      <c r="DCM107" s="140"/>
      <c r="DCN107" s="140"/>
      <c r="DCO107" s="140"/>
      <c r="DCP107" s="140"/>
      <c r="DCQ107" s="140"/>
      <c r="DCR107" s="140"/>
      <c r="DCS107" s="140"/>
      <c r="DCT107" s="140"/>
      <c r="DCU107" s="140"/>
      <c r="DCV107" s="140"/>
      <c r="DCW107" s="140"/>
      <c r="DCX107" s="140"/>
      <c r="DCY107" s="140"/>
      <c r="DCZ107" s="140"/>
      <c r="DDA107" s="140"/>
      <c r="DDB107" s="140"/>
      <c r="DDC107" s="140"/>
      <c r="DDD107" s="140"/>
      <c r="DDE107" s="140"/>
      <c r="DDF107" s="140"/>
      <c r="DDG107" s="140"/>
      <c r="DDH107" s="140"/>
      <c r="DDI107" s="140"/>
      <c r="DDJ107" s="140"/>
      <c r="DDK107" s="140"/>
      <c r="DDL107" s="140"/>
      <c r="DDM107" s="140"/>
      <c r="DDN107" s="140"/>
      <c r="DDO107" s="140"/>
      <c r="DDP107" s="140"/>
      <c r="DDQ107" s="140"/>
      <c r="DDR107" s="140"/>
      <c r="DDS107" s="140"/>
      <c r="DDT107" s="140"/>
      <c r="DDU107" s="140"/>
      <c r="DDV107" s="140"/>
      <c r="DDW107" s="140"/>
      <c r="DDX107" s="140"/>
      <c r="DDY107" s="140"/>
      <c r="DDZ107" s="140"/>
      <c r="DEA107" s="140"/>
      <c r="DEB107" s="140"/>
      <c r="DEC107" s="140"/>
      <c r="DED107" s="140"/>
      <c r="DEE107" s="140"/>
      <c r="DEF107" s="140"/>
      <c r="DEG107" s="140"/>
      <c r="DEH107" s="140"/>
      <c r="DEI107" s="140"/>
      <c r="DEJ107" s="140"/>
      <c r="DEK107" s="140"/>
      <c r="DEL107" s="140"/>
      <c r="DEM107" s="140"/>
      <c r="DEN107" s="140"/>
      <c r="DEO107" s="140"/>
      <c r="DEP107" s="140"/>
      <c r="DEQ107" s="140"/>
      <c r="DER107" s="140"/>
      <c r="DES107" s="140"/>
      <c r="DET107" s="140"/>
      <c r="DEU107" s="140"/>
      <c r="DEV107" s="140"/>
      <c r="DEW107" s="140"/>
      <c r="DEX107" s="140"/>
      <c r="DEY107" s="140"/>
      <c r="DEZ107" s="140"/>
      <c r="DFA107" s="140"/>
      <c r="DFB107" s="140"/>
      <c r="DFC107" s="140"/>
      <c r="DFD107" s="140"/>
      <c r="DFE107" s="140"/>
      <c r="DFF107" s="140"/>
      <c r="DFG107" s="140"/>
      <c r="DFH107" s="140"/>
      <c r="DFI107" s="140"/>
      <c r="DFJ107" s="140"/>
      <c r="DFK107" s="140"/>
      <c r="DFL107" s="140"/>
      <c r="DFM107" s="140"/>
      <c r="DFN107" s="140"/>
      <c r="DFO107" s="140"/>
      <c r="DFP107" s="140"/>
      <c r="DFQ107" s="140"/>
      <c r="DFR107" s="140"/>
      <c r="DFS107" s="140"/>
      <c r="DFT107" s="140"/>
      <c r="DFU107" s="140"/>
      <c r="DFV107" s="140"/>
      <c r="DFW107" s="140"/>
      <c r="DFX107" s="140"/>
      <c r="DFY107" s="140"/>
      <c r="DFZ107" s="140"/>
      <c r="DGA107" s="140"/>
      <c r="DGB107" s="140"/>
      <c r="DGC107" s="140"/>
      <c r="DGD107" s="140"/>
      <c r="DGE107" s="140"/>
      <c r="DGF107" s="140"/>
      <c r="DGG107" s="140"/>
      <c r="DGH107" s="140"/>
      <c r="DGI107" s="140"/>
      <c r="DGJ107" s="140"/>
      <c r="DGK107" s="140"/>
      <c r="DGL107" s="140"/>
      <c r="DGM107" s="140"/>
      <c r="DGN107" s="140"/>
      <c r="DGO107" s="140"/>
      <c r="DGP107" s="140"/>
      <c r="DGQ107" s="140"/>
      <c r="DGR107" s="140"/>
      <c r="DGS107" s="140"/>
      <c r="DGT107" s="140"/>
      <c r="DGU107" s="140"/>
      <c r="DGV107" s="140"/>
      <c r="DGW107" s="140"/>
      <c r="DGX107" s="140"/>
      <c r="DGY107" s="140"/>
      <c r="DGZ107" s="140"/>
      <c r="DHA107" s="140"/>
      <c r="DHB107" s="140"/>
      <c r="DHC107" s="140"/>
      <c r="DHD107" s="140"/>
      <c r="DHE107" s="140"/>
      <c r="DHF107" s="140"/>
      <c r="DHG107" s="140"/>
      <c r="DHH107" s="140"/>
      <c r="DHI107" s="140"/>
      <c r="DHJ107" s="140"/>
      <c r="DHK107" s="140"/>
      <c r="DHL107" s="140"/>
      <c r="DHM107" s="140"/>
      <c r="DHN107" s="140"/>
      <c r="DHO107" s="140"/>
      <c r="DHP107" s="140"/>
      <c r="DHQ107" s="140"/>
      <c r="DHR107" s="140"/>
      <c r="DHS107" s="140"/>
      <c r="DHT107" s="140"/>
      <c r="DHU107" s="140"/>
      <c r="DHV107" s="140"/>
      <c r="DHW107" s="140"/>
      <c r="DHX107" s="140"/>
      <c r="DHY107" s="140"/>
      <c r="DHZ107" s="140"/>
      <c r="DIA107" s="140"/>
      <c r="DIB107" s="140"/>
      <c r="DIC107" s="140"/>
      <c r="DID107" s="140"/>
      <c r="DIE107" s="140"/>
      <c r="DIF107" s="140"/>
      <c r="DIG107" s="140"/>
      <c r="DIH107" s="140"/>
      <c r="DII107" s="140"/>
      <c r="DIJ107" s="140"/>
      <c r="DIK107" s="140"/>
      <c r="DIL107" s="140"/>
      <c r="DIM107" s="140"/>
      <c r="DIN107" s="140"/>
      <c r="DIO107" s="140"/>
      <c r="DIP107" s="140"/>
      <c r="DIQ107" s="140"/>
      <c r="DIR107" s="140"/>
      <c r="DIS107" s="140"/>
      <c r="DIT107" s="140"/>
      <c r="DIU107" s="140"/>
      <c r="DIV107" s="140"/>
      <c r="DIW107" s="140"/>
      <c r="DIX107" s="140"/>
      <c r="DIY107" s="140"/>
      <c r="DIZ107" s="140"/>
      <c r="DJA107" s="140"/>
      <c r="DJB107" s="140"/>
      <c r="DJC107" s="140"/>
      <c r="DJD107" s="140"/>
      <c r="DJE107" s="140"/>
      <c r="DJF107" s="140"/>
      <c r="DJG107" s="140"/>
      <c r="DJH107" s="140"/>
      <c r="DJI107" s="140"/>
      <c r="DJJ107" s="140"/>
      <c r="DJK107" s="140"/>
      <c r="DJL107" s="140"/>
      <c r="DJM107" s="140"/>
      <c r="DJN107" s="140"/>
      <c r="DJO107" s="140"/>
      <c r="DJP107" s="140"/>
      <c r="DJQ107" s="140"/>
      <c r="DJR107" s="140"/>
      <c r="DJS107" s="140"/>
      <c r="DJT107" s="140"/>
      <c r="DJU107" s="140"/>
      <c r="DJV107" s="140"/>
      <c r="DJW107" s="140"/>
      <c r="DJX107" s="140"/>
      <c r="DJY107" s="140"/>
      <c r="DJZ107" s="140"/>
      <c r="DKA107" s="140"/>
      <c r="DKB107" s="140"/>
      <c r="DKC107" s="140"/>
      <c r="DKD107" s="140"/>
      <c r="DKE107" s="140"/>
      <c r="DKF107" s="140"/>
      <c r="DKG107" s="140"/>
      <c r="DKH107" s="140"/>
      <c r="DKI107" s="140"/>
      <c r="DKJ107" s="140"/>
      <c r="DKK107" s="140"/>
      <c r="DKL107" s="140"/>
      <c r="DKM107" s="140"/>
      <c r="DKN107" s="140"/>
      <c r="DKO107" s="140"/>
      <c r="DKP107" s="140"/>
      <c r="DKQ107" s="140"/>
      <c r="DKR107" s="140"/>
      <c r="DKS107" s="140"/>
      <c r="DKT107" s="140"/>
      <c r="DKU107" s="140"/>
      <c r="DKV107" s="140"/>
      <c r="DKW107" s="140"/>
      <c r="DKX107" s="140"/>
      <c r="DKY107" s="140"/>
      <c r="DKZ107" s="140"/>
      <c r="DLA107" s="140"/>
      <c r="DLB107" s="140"/>
      <c r="DLC107" s="140"/>
      <c r="DLD107" s="140"/>
      <c r="DLE107" s="140"/>
      <c r="DLF107" s="140"/>
      <c r="DLG107" s="140"/>
      <c r="DLH107" s="140"/>
      <c r="DLI107" s="140"/>
      <c r="DLJ107" s="140"/>
      <c r="DLK107" s="140"/>
      <c r="DLL107" s="140"/>
      <c r="DLM107" s="140"/>
      <c r="DLN107" s="140"/>
      <c r="DLO107" s="140"/>
      <c r="DLP107" s="140"/>
      <c r="DLQ107" s="140"/>
      <c r="DLR107" s="140"/>
      <c r="DLS107" s="140"/>
      <c r="DLT107" s="140"/>
      <c r="DLU107" s="140"/>
      <c r="DLV107" s="140"/>
      <c r="DLW107" s="140"/>
      <c r="DLX107" s="140"/>
      <c r="DLY107" s="140"/>
      <c r="DLZ107" s="140"/>
      <c r="DMA107" s="140"/>
      <c r="DMB107" s="140"/>
      <c r="DMC107" s="140"/>
      <c r="DMD107" s="140"/>
      <c r="DME107" s="140"/>
      <c r="DMF107" s="140"/>
      <c r="DMG107" s="140"/>
      <c r="DMH107" s="140"/>
      <c r="DMI107" s="140"/>
      <c r="DMJ107" s="140"/>
      <c r="DMK107" s="140"/>
      <c r="DML107" s="140"/>
      <c r="DMM107" s="140"/>
      <c r="DMN107" s="140"/>
      <c r="DMO107" s="140"/>
      <c r="DMP107" s="140"/>
      <c r="DMQ107" s="140"/>
      <c r="DMR107" s="140"/>
      <c r="DMS107" s="140"/>
      <c r="DMT107" s="140"/>
      <c r="DMU107" s="140"/>
      <c r="DMV107" s="140"/>
      <c r="DMW107" s="140"/>
      <c r="DMX107" s="140"/>
      <c r="DMY107" s="140"/>
      <c r="DMZ107" s="140"/>
      <c r="DNA107" s="140"/>
      <c r="DNB107" s="140"/>
      <c r="DNC107" s="140"/>
      <c r="DND107" s="140"/>
      <c r="DNE107" s="140"/>
      <c r="DNF107" s="140"/>
      <c r="DNG107" s="140"/>
      <c r="DNH107" s="140"/>
      <c r="DNI107" s="140"/>
      <c r="DNJ107" s="140"/>
      <c r="DNK107" s="140"/>
      <c r="DNL107" s="140"/>
      <c r="DNM107" s="140"/>
      <c r="DNN107" s="140"/>
      <c r="DNO107" s="140"/>
      <c r="DNP107" s="140"/>
      <c r="DNQ107" s="140"/>
      <c r="DNR107" s="140"/>
      <c r="DNS107" s="140"/>
      <c r="DNT107" s="140"/>
      <c r="DNU107" s="140"/>
      <c r="DNV107" s="140"/>
      <c r="DNW107" s="140"/>
      <c r="DNX107" s="140"/>
      <c r="DNY107" s="140"/>
      <c r="DNZ107" s="140"/>
      <c r="DOA107" s="140"/>
      <c r="DOB107" s="140"/>
      <c r="DOC107" s="140"/>
      <c r="DOD107" s="140"/>
      <c r="DOE107" s="140"/>
      <c r="DOF107" s="140"/>
      <c r="DOG107" s="140"/>
      <c r="DOH107" s="140"/>
      <c r="DOI107" s="140"/>
      <c r="DOJ107" s="140"/>
      <c r="DOK107" s="140"/>
      <c r="DOL107" s="140"/>
      <c r="DOM107" s="140"/>
      <c r="DON107" s="140"/>
      <c r="DOO107" s="140"/>
      <c r="DOP107" s="140"/>
      <c r="DOQ107" s="140"/>
      <c r="DOR107" s="140"/>
      <c r="DOS107" s="140"/>
      <c r="DOT107" s="140"/>
      <c r="DOU107" s="140"/>
      <c r="DOV107" s="140"/>
      <c r="DOW107" s="140"/>
      <c r="DOX107" s="140"/>
      <c r="DOY107" s="140"/>
      <c r="DOZ107" s="140"/>
      <c r="DPA107" s="140"/>
      <c r="DPB107" s="140"/>
      <c r="DPC107" s="140"/>
      <c r="DPD107" s="140"/>
      <c r="DPE107" s="140"/>
      <c r="DPF107" s="140"/>
      <c r="DPG107" s="140"/>
      <c r="DPH107" s="140"/>
      <c r="DPI107" s="140"/>
      <c r="DPJ107" s="140"/>
      <c r="DPK107" s="140"/>
      <c r="DPL107" s="140"/>
      <c r="DPM107" s="140"/>
      <c r="DPN107" s="140"/>
      <c r="DPO107" s="140"/>
      <c r="DPP107" s="140"/>
      <c r="DPQ107" s="140"/>
      <c r="DPR107" s="140"/>
      <c r="DPS107" s="140"/>
      <c r="DPT107" s="140"/>
      <c r="DPU107" s="140"/>
      <c r="DPV107" s="140"/>
      <c r="DPW107" s="140"/>
      <c r="DPX107" s="140"/>
      <c r="DPY107" s="140"/>
      <c r="DPZ107" s="140"/>
      <c r="DQA107" s="140"/>
      <c r="DQB107" s="140"/>
      <c r="DQC107" s="140"/>
      <c r="DQD107" s="140"/>
      <c r="DQE107" s="140"/>
      <c r="DQF107" s="140"/>
      <c r="DQG107" s="140"/>
      <c r="DQH107" s="140"/>
      <c r="DQI107" s="140"/>
      <c r="DQJ107" s="140"/>
      <c r="DQK107" s="140"/>
      <c r="DQL107" s="140"/>
      <c r="DQM107" s="140"/>
      <c r="DQN107" s="140"/>
      <c r="DQO107" s="140"/>
      <c r="DQP107" s="140"/>
      <c r="DQQ107" s="140"/>
      <c r="DQR107" s="140"/>
      <c r="DQS107" s="140"/>
      <c r="DQT107" s="140"/>
      <c r="DQU107" s="140"/>
      <c r="DQV107" s="140"/>
      <c r="DQW107" s="140"/>
      <c r="DQX107" s="140"/>
      <c r="DQY107" s="140"/>
      <c r="DQZ107" s="140"/>
      <c r="DRA107" s="140"/>
      <c r="DRB107" s="140"/>
      <c r="DRC107" s="140"/>
      <c r="DRD107" s="140"/>
      <c r="DRE107" s="140"/>
      <c r="DRF107" s="140"/>
      <c r="DRG107" s="140"/>
      <c r="DRH107" s="140"/>
      <c r="DRI107" s="140"/>
      <c r="DRJ107" s="140"/>
      <c r="DRK107" s="140"/>
      <c r="DRL107" s="140"/>
      <c r="DRM107" s="140"/>
      <c r="DRN107" s="140"/>
      <c r="DRO107" s="140"/>
      <c r="DRP107" s="140"/>
      <c r="DRQ107" s="140"/>
      <c r="DRR107" s="140"/>
      <c r="DRS107" s="140"/>
      <c r="DRT107" s="140"/>
      <c r="DRU107" s="140"/>
      <c r="DRV107" s="140"/>
      <c r="DRW107" s="140"/>
      <c r="DRX107" s="140"/>
      <c r="DRY107" s="140"/>
      <c r="DRZ107" s="140"/>
      <c r="DSA107" s="140"/>
      <c r="DSB107" s="140"/>
      <c r="DSC107" s="140"/>
      <c r="DSD107" s="140"/>
      <c r="DSE107" s="140"/>
      <c r="DSF107" s="140"/>
      <c r="DSG107" s="140"/>
      <c r="DSH107" s="140"/>
      <c r="DSI107" s="140"/>
      <c r="DSJ107" s="140"/>
      <c r="DSK107" s="140"/>
      <c r="DSL107" s="140"/>
      <c r="DSM107" s="140"/>
      <c r="DSN107" s="140"/>
      <c r="DSO107" s="140"/>
      <c r="DSP107" s="140"/>
      <c r="DSQ107" s="140"/>
      <c r="DSR107" s="140"/>
      <c r="DSS107" s="140"/>
      <c r="DST107" s="140"/>
      <c r="DSU107" s="140"/>
      <c r="DSV107" s="140"/>
      <c r="DSW107" s="140"/>
      <c r="DSX107" s="140"/>
      <c r="DSY107" s="140"/>
      <c r="DSZ107" s="140"/>
      <c r="DTA107" s="140"/>
      <c r="DTB107" s="140"/>
      <c r="DTC107" s="140"/>
      <c r="DTD107" s="140"/>
      <c r="DTE107" s="140"/>
      <c r="DTF107" s="140"/>
      <c r="DTG107" s="140"/>
      <c r="DTH107" s="140"/>
      <c r="DTI107" s="140"/>
      <c r="DTJ107" s="140"/>
      <c r="DTK107" s="140"/>
      <c r="DTL107" s="140"/>
      <c r="DTM107" s="140"/>
      <c r="DTN107" s="140"/>
      <c r="DTO107" s="140"/>
      <c r="DTP107" s="140"/>
      <c r="DTQ107" s="140"/>
      <c r="DTR107" s="140"/>
      <c r="DTS107" s="140"/>
      <c r="DTT107" s="140"/>
      <c r="DTU107" s="140"/>
      <c r="DTV107" s="140"/>
      <c r="DTW107" s="140"/>
      <c r="DTX107" s="140"/>
      <c r="DTY107" s="140"/>
      <c r="DTZ107" s="140"/>
      <c r="DUA107" s="140"/>
      <c r="DUB107" s="140"/>
      <c r="DUC107" s="140"/>
      <c r="DUD107" s="140"/>
      <c r="DUE107" s="140"/>
      <c r="DUF107" s="140"/>
      <c r="DUG107" s="140"/>
      <c r="DUH107" s="140"/>
      <c r="DUI107" s="140"/>
      <c r="DUJ107" s="140"/>
      <c r="DUK107" s="140"/>
      <c r="DUL107" s="140"/>
      <c r="DUM107" s="140"/>
      <c r="DUN107" s="140"/>
      <c r="DUO107" s="140"/>
      <c r="DUP107" s="140"/>
      <c r="DUQ107" s="140"/>
      <c r="DUR107" s="140"/>
      <c r="DUS107" s="140"/>
      <c r="DUT107" s="140"/>
      <c r="DUU107" s="140"/>
      <c r="DUV107" s="140"/>
      <c r="DUW107" s="140"/>
      <c r="DUX107" s="140"/>
      <c r="DUY107" s="140"/>
      <c r="DUZ107" s="140"/>
      <c r="DVA107" s="140"/>
      <c r="DVB107" s="140"/>
      <c r="DVC107" s="140"/>
      <c r="DVD107" s="140"/>
      <c r="DVE107" s="140"/>
      <c r="DVF107" s="140"/>
      <c r="DVG107" s="140"/>
      <c r="DVH107" s="140"/>
      <c r="DVI107" s="140"/>
      <c r="DVJ107" s="140"/>
      <c r="DVK107" s="140"/>
      <c r="DVL107" s="140"/>
      <c r="DVM107" s="140"/>
      <c r="DVN107" s="140"/>
      <c r="DVO107" s="140"/>
      <c r="DVP107" s="140"/>
      <c r="DVQ107" s="140"/>
      <c r="DVR107" s="140"/>
      <c r="DVS107" s="140"/>
      <c r="DVT107" s="140"/>
      <c r="DVU107" s="140"/>
      <c r="DVV107" s="140"/>
      <c r="DVW107" s="140"/>
      <c r="DVX107" s="140"/>
      <c r="DVY107" s="140"/>
      <c r="DVZ107" s="140"/>
      <c r="DWA107" s="140"/>
      <c r="DWB107" s="140"/>
      <c r="DWC107" s="140"/>
      <c r="DWD107" s="140"/>
      <c r="DWE107" s="140"/>
      <c r="DWF107" s="140"/>
      <c r="DWG107" s="140"/>
      <c r="DWH107" s="140"/>
      <c r="DWI107" s="140"/>
      <c r="DWJ107" s="140"/>
      <c r="DWK107" s="140"/>
      <c r="DWL107" s="140"/>
      <c r="DWM107" s="140"/>
      <c r="DWN107" s="140"/>
      <c r="DWO107" s="140"/>
      <c r="DWP107" s="140"/>
      <c r="DWQ107" s="140"/>
      <c r="DWR107" s="140"/>
      <c r="DWS107" s="140"/>
      <c r="DWT107" s="140"/>
      <c r="DWU107" s="140"/>
      <c r="DWV107" s="140"/>
      <c r="DWW107" s="140"/>
      <c r="DWX107" s="140"/>
      <c r="DWY107" s="140"/>
      <c r="DWZ107" s="140"/>
      <c r="DXA107" s="140"/>
      <c r="DXB107" s="140"/>
      <c r="DXC107" s="140"/>
      <c r="DXD107" s="140"/>
      <c r="DXE107" s="140"/>
      <c r="DXF107" s="140"/>
      <c r="DXG107" s="140"/>
      <c r="DXH107" s="140"/>
      <c r="DXI107" s="140"/>
      <c r="DXJ107" s="140"/>
      <c r="DXK107" s="140"/>
      <c r="DXL107" s="140"/>
      <c r="DXM107" s="140"/>
      <c r="DXN107" s="140"/>
      <c r="DXO107" s="140"/>
      <c r="DXP107" s="140"/>
      <c r="DXQ107" s="140"/>
      <c r="DXR107" s="140"/>
      <c r="DXS107" s="140"/>
      <c r="DXT107" s="140"/>
      <c r="DXU107" s="140"/>
      <c r="DXV107" s="140"/>
      <c r="DXW107" s="140"/>
      <c r="DXX107" s="140"/>
      <c r="DXY107" s="140"/>
      <c r="DXZ107" s="140"/>
      <c r="DYA107" s="140"/>
      <c r="DYB107" s="140"/>
      <c r="DYC107" s="140"/>
      <c r="DYD107" s="140"/>
      <c r="DYE107" s="140"/>
      <c r="DYF107" s="140"/>
      <c r="DYG107" s="140"/>
      <c r="DYH107" s="140"/>
      <c r="DYI107" s="140"/>
      <c r="DYJ107" s="140"/>
      <c r="DYK107" s="140"/>
      <c r="DYL107" s="140"/>
      <c r="DYM107" s="140"/>
      <c r="DYN107" s="140"/>
      <c r="DYO107" s="140"/>
      <c r="DYP107" s="140"/>
      <c r="DYQ107" s="140"/>
      <c r="DYR107" s="140"/>
      <c r="DYS107" s="140"/>
      <c r="DYT107" s="140"/>
      <c r="DYU107" s="140"/>
      <c r="DYV107" s="140"/>
      <c r="DYW107" s="140"/>
      <c r="DYX107" s="140"/>
      <c r="DYY107" s="140"/>
      <c r="DYZ107" s="140"/>
      <c r="DZA107" s="140"/>
      <c r="DZB107" s="140"/>
      <c r="DZC107" s="140"/>
      <c r="DZD107" s="140"/>
      <c r="DZE107" s="140"/>
      <c r="DZF107" s="140"/>
      <c r="DZG107" s="140"/>
      <c r="DZH107" s="140"/>
      <c r="DZI107" s="140"/>
      <c r="DZJ107" s="140"/>
      <c r="DZK107" s="140"/>
      <c r="DZL107" s="140"/>
      <c r="DZM107" s="140"/>
      <c r="DZN107" s="140"/>
      <c r="DZO107" s="140"/>
      <c r="DZP107" s="140"/>
      <c r="DZQ107" s="140"/>
      <c r="DZR107" s="140"/>
      <c r="DZS107" s="140"/>
      <c r="DZT107" s="140"/>
      <c r="DZU107" s="140"/>
      <c r="DZV107" s="140"/>
      <c r="DZW107" s="140"/>
      <c r="DZX107" s="140"/>
      <c r="DZY107" s="140"/>
      <c r="DZZ107" s="140"/>
      <c r="EAA107" s="140"/>
      <c r="EAB107" s="140"/>
      <c r="EAC107" s="140"/>
      <c r="EAD107" s="140"/>
      <c r="EAE107" s="140"/>
      <c r="EAF107" s="140"/>
      <c r="EAG107" s="140"/>
      <c r="EAH107" s="140"/>
      <c r="EAI107" s="140"/>
      <c r="EAJ107" s="140"/>
      <c r="EAK107" s="140"/>
      <c r="EAL107" s="140"/>
      <c r="EAM107" s="140"/>
      <c r="EAN107" s="140"/>
      <c r="EAO107" s="140"/>
      <c r="EAP107" s="140"/>
      <c r="EAQ107" s="140"/>
      <c r="EAR107" s="140"/>
      <c r="EAS107" s="140"/>
      <c r="EAT107" s="140"/>
      <c r="EAU107" s="140"/>
      <c r="EAV107" s="140"/>
      <c r="EAW107" s="140"/>
      <c r="EAX107" s="140"/>
      <c r="EAY107" s="140"/>
      <c r="EAZ107" s="140"/>
      <c r="EBA107" s="140"/>
      <c r="EBB107" s="140"/>
      <c r="EBC107" s="140"/>
      <c r="EBD107" s="140"/>
      <c r="EBE107" s="140"/>
      <c r="EBF107" s="140"/>
      <c r="EBG107" s="140"/>
      <c r="EBH107" s="140"/>
      <c r="EBI107" s="140"/>
      <c r="EBJ107" s="140"/>
      <c r="EBK107" s="140"/>
      <c r="EBL107" s="140"/>
      <c r="EBM107" s="140"/>
      <c r="EBN107" s="140"/>
      <c r="EBO107" s="140"/>
      <c r="EBP107" s="140"/>
      <c r="EBQ107" s="140"/>
      <c r="EBR107" s="140"/>
      <c r="EBS107" s="140"/>
      <c r="EBT107" s="140"/>
      <c r="EBU107" s="140"/>
      <c r="EBV107" s="140"/>
      <c r="EBW107" s="140"/>
      <c r="EBX107" s="140"/>
      <c r="EBY107" s="140"/>
      <c r="EBZ107" s="140"/>
      <c r="ECA107" s="140"/>
      <c r="ECB107" s="140"/>
      <c r="ECC107" s="140"/>
      <c r="ECD107" s="140"/>
      <c r="ECE107" s="140"/>
      <c r="ECF107" s="140"/>
      <c r="ECG107" s="140"/>
      <c r="ECH107" s="140"/>
      <c r="ECI107" s="140"/>
      <c r="ECJ107" s="140"/>
      <c r="ECK107" s="140"/>
      <c r="ECL107" s="140"/>
      <c r="ECM107" s="140"/>
      <c r="ECN107" s="140"/>
      <c r="ECO107" s="140"/>
      <c r="ECP107" s="140"/>
      <c r="ECQ107" s="140"/>
      <c r="ECR107" s="140"/>
      <c r="ECS107" s="140"/>
      <c r="ECT107" s="140"/>
      <c r="ECU107" s="140"/>
      <c r="ECV107" s="140"/>
      <c r="ECW107" s="140"/>
      <c r="ECX107" s="140"/>
      <c r="ECY107" s="140"/>
      <c r="ECZ107" s="140"/>
      <c r="EDA107" s="140"/>
      <c r="EDB107" s="140"/>
      <c r="EDC107" s="140"/>
      <c r="EDD107" s="140"/>
      <c r="EDE107" s="140"/>
      <c r="EDF107" s="140"/>
      <c r="EDG107" s="140"/>
      <c r="EDH107" s="140"/>
      <c r="EDI107" s="140"/>
      <c r="EDJ107" s="140"/>
      <c r="EDK107" s="140"/>
      <c r="EDL107" s="140"/>
      <c r="EDM107" s="140"/>
      <c r="EDN107" s="140"/>
      <c r="EDO107" s="140"/>
      <c r="EDP107" s="140"/>
      <c r="EDQ107" s="140"/>
      <c r="EDR107" s="140"/>
      <c r="EDS107" s="140"/>
      <c r="EDT107" s="140"/>
      <c r="EDU107" s="140"/>
      <c r="EDV107" s="140"/>
      <c r="EDW107" s="140"/>
      <c r="EDX107" s="140"/>
      <c r="EDY107" s="140"/>
      <c r="EDZ107" s="140"/>
      <c r="EEA107" s="140"/>
      <c r="EEB107" s="140"/>
      <c r="EEC107" s="140"/>
      <c r="EED107" s="140"/>
      <c r="EEE107" s="140"/>
      <c r="EEF107" s="140"/>
      <c r="EEG107" s="140"/>
      <c r="EEH107" s="140"/>
      <c r="EEI107" s="140"/>
      <c r="EEJ107" s="140"/>
      <c r="EEK107" s="140"/>
      <c r="EEL107" s="140"/>
      <c r="EEM107" s="140"/>
      <c r="EEN107" s="140"/>
      <c r="EEO107" s="140"/>
      <c r="EEP107" s="140"/>
      <c r="EEQ107" s="140"/>
      <c r="EER107" s="140"/>
      <c r="EES107" s="140"/>
      <c r="EET107" s="140"/>
      <c r="EEU107" s="140"/>
      <c r="EEV107" s="140"/>
      <c r="EEW107" s="140"/>
      <c r="EEX107" s="140"/>
      <c r="EEY107" s="140"/>
      <c r="EEZ107" s="140"/>
      <c r="EFA107" s="140"/>
      <c r="EFB107" s="140"/>
      <c r="EFC107" s="140"/>
      <c r="EFD107" s="140"/>
      <c r="EFE107" s="140"/>
      <c r="EFF107" s="140"/>
      <c r="EFG107" s="140"/>
      <c r="EFH107" s="140"/>
      <c r="EFI107" s="140"/>
      <c r="EFJ107" s="140"/>
      <c r="EFK107" s="140"/>
      <c r="EFL107" s="140"/>
      <c r="EFM107" s="140"/>
      <c r="EFN107" s="140"/>
      <c r="EFO107" s="140"/>
      <c r="EFP107" s="140"/>
      <c r="EFQ107" s="140"/>
      <c r="EFR107" s="140"/>
      <c r="EFS107" s="140"/>
      <c r="EFT107" s="140"/>
      <c r="EFU107" s="140"/>
      <c r="EFV107" s="140"/>
      <c r="EFW107" s="140"/>
      <c r="EFX107" s="140"/>
      <c r="EFY107" s="140"/>
      <c r="EFZ107" s="140"/>
      <c r="EGA107" s="140"/>
      <c r="EGB107" s="140"/>
      <c r="EGC107" s="140"/>
      <c r="EGD107" s="140"/>
      <c r="EGE107" s="140"/>
      <c r="EGF107" s="140"/>
      <c r="EGG107" s="140"/>
      <c r="EGH107" s="140"/>
      <c r="EGI107" s="140"/>
      <c r="EGJ107" s="140"/>
      <c r="EGK107" s="140"/>
      <c r="EGL107" s="140"/>
      <c r="EGM107" s="140"/>
      <c r="EGN107" s="140"/>
      <c r="EGO107" s="140"/>
      <c r="EGP107" s="140"/>
      <c r="EGQ107" s="140"/>
      <c r="EGR107" s="140"/>
      <c r="EGS107" s="140"/>
      <c r="EGT107" s="140"/>
      <c r="EGU107" s="140"/>
      <c r="EGV107" s="140"/>
      <c r="EGW107" s="140"/>
      <c r="EGX107" s="140"/>
      <c r="EGY107" s="140"/>
      <c r="EGZ107" s="140"/>
      <c r="EHA107" s="140"/>
      <c r="EHB107" s="140"/>
      <c r="EHC107" s="140"/>
      <c r="EHD107" s="140"/>
      <c r="EHE107" s="140"/>
      <c r="EHF107" s="140"/>
      <c r="EHG107" s="140"/>
      <c r="EHH107" s="140"/>
      <c r="EHI107" s="140"/>
      <c r="EHJ107" s="140"/>
      <c r="EHK107" s="140"/>
      <c r="EHL107" s="140"/>
      <c r="EHM107" s="140"/>
      <c r="EHN107" s="140"/>
      <c r="EHO107" s="140"/>
      <c r="EHP107" s="140"/>
      <c r="EHQ107" s="140"/>
      <c r="EHR107" s="140"/>
      <c r="EHS107" s="140"/>
      <c r="EHT107" s="140"/>
      <c r="EHU107" s="140"/>
      <c r="EHV107" s="140"/>
      <c r="EHW107" s="140"/>
      <c r="EHX107" s="140"/>
      <c r="EHY107" s="140"/>
      <c r="EHZ107" s="140"/>
      <c r="EIA107" s="140"/>
      <c r="EIB107" s="140"/>
      <c r="EIC107" s="140"/>
      <c r="EID107" s="140"/>
      <c r="EIE107" s="140"/>
      <c r="EIF107" s="140"/>
      <c r="EIG107" s="140"/>
      <c r="EIH107" s="140"/>
      <c r="EII107" s="140"/>
      <c r="EIJ107" s="140"/>
      <c r="EIK107" s="140"/>
      <c r="EIL107" s="140"/>
      <c r="EIM107" s="140"/>
      <c r="EIN107" s="140"/>
      <c r="EIO107" s="140"/>
      <c r="EIP107" s="140"/>
      <c r="EIQ107" s="140"/>
      <c r="EIR107" s="140"/>
      <c r="EIS107" s="140"/>
      <c r="EIT107" s="140"/>
      <c r="EIU107" s="140"/>
      <c r="EIV107" s="140"/>
      <c r="EIW107" s="140"/>
      <c r="EIX107" s="140"/>
      <c r="EIY107" s="140"/>
      <c r="EIZ107" s="140"/>
      <c r="EJA107" s="140"/>
      <c r="EJB107" s="140"/>
      <c r="EJC107" s="140"/>
      <c r="EJD107" s="140"/>
      <c r="EJE107" s="140"/>
      <c r="EJF107" s="140"/>
      <c r="EJG107" s="140"/>
      <c r="EJH107" s="140"/>
      <c r="EJI107" s="140"/>
      <c r="EJJ107" s="140"/>
      <c r="EJK107" s="140"/>
      <c r="EJL107" s="140"/>
      <c r="EJM107" s="140"/>
      <c r="EJN107" s="140"/>
      <c r="EJO107" s="140"/>
      <c r="EJP107" s="140"/>
      <c r="EJQ107" s="140"/>
      <c r="EJR107" s="140"/>
      <c r="EJS107" s="140"/>
      <c r="EJT107" s="140"/>
      <c r="EJU107" s="140"/>
      <c r="EJV107" s="140"/>
      <c r="EJW107" s="140"/>
      <c r="EJX107" s="140"/>
      <c r="EJY107" s="140"/>
      <c r="EJZ107" s="140"/>
      <c r="EKA107" s="140"/>
      <c r="EKB107" s="140"/>
      <c r="EKC107" s="140"/>
      <c r="EKD107" s="140"/>
      <c r="EKE107" s="140"/>
      <c r="EKF107" s="140"/>
      <c r="EKG107" s="140"/>
      <c r="EKH107" s="140"/>
      <c r="EKI107" s="140"/>
      <c r="EKJ107" s="140"/>
      <c r="EKK107" s="140"/>
      <c r="EKL107" s="140"/>
      <c r="EKM107" s="140"/>
      <c r="EKN107" s="140"/>
      <c r="EKO107" s="140"/>
      <c r="EKP107" s="140"/>
      <c r="EKQ107" s="140"/>
      <c r="EKR107" s="140"/>
      <c r="EKS107" s="140"/>
      <c r="EKT107" s="140"/>
      <c r="EKU107" s="140"/>
      <c r="EKV107" s="140"/>
      <c r="EKW107" s="140"/>
      <c r="EKX107" s="140"/>
      <c r="EKY107" s="140"/>
      <c r="EKZ107" s="140"/>
      <c r="ELA107" s="140"/>
      <c r="ELB107" s="140"/>
      <c r="ELC107" s="140"/>
      <c r="ELD107" s="140"/>
      <c r="ELE107" s="140"/>
      <c r="ELF107" s="140"/>
      <c r="ELG107" s="140"/>
      <c r="ELH107" s="140"/>
      <c r="ELI107" s="140"/>
      <c r="ELJ107" s="140"/>
      <c r="ELK107" s="140"/>
      <c r="ELL107" s="140"/>
      <c r="ELM107" s="140"/>
      <c r="ELN107" s="140"/>
      <c r="ELO107" s="140"/>
      <c r="ELP107" s="140"/>
      <c r="ELQ107" s="140"/>
      <c r="ELR107" s="140"/>
      <c r="ELS107" s="140"/>
      <c r="ELT107" s="140"/>
      <c r="ELU107" s="140"/>
      <c r="ELV107" s="140"/>
      <c r="ELW107" s="140"/>
      <c r="ELX107" s="140"/>
      <c r="ELY107" s="140"/>
      <c r="ELZ107" s="140"/>
      <c r="EMA107" s="140"/>
      <c r="EMB107" s="140"/>
      <c r="EMC107" s="140"/>
      <c r="EMD107" s="140"/>
      <c r="EME107" s="140"/>
      <c r="EMF107" s="140"/>
      <c r="EMG107" s="140"/>
      <c r="EMH107" s="140"/>
      <c r="EMI107" s="140"/>
      <c r="EMJ107" s="140"/>
      <c r="EMK107" s="140"/>
      <c r="EML107" s="140"/>
      <c r="EMM107" s="140"/>
      <c r="EMN107" s="140"/>
      <c r="EMO107" s="140"/>
      <c r="EMP107" s="140"/>
      <c r="EMQ107" s="140"/>
      <c r="EMR107" s="140"/>
      <c r="EMS107" s="140"/>
      <c r="EMT107" s="140"/>
      <c r="EMU107" s="140"/>
      <c r="EMV107" s="140"/>
      <c r="EMW107" s="140"/>
      <c r="EMX107" s="140"/>
      <c r="EMY107" s="140"/>
      <c r="EMZ107" s="140"/>
      <c r="ENA107" s="140"/>
      <c r="ENB107" s="140"/>
      <c r="ENC107" s="140"/>
      <c r="END107" s="140"/>
      <c r="ENE107" s="140"/>
      <c r="ENF107" s="140"/>
      <c r="ENG107" s="140"/>
      <c r="ENH107" s="140"/>
      <c r="ENI107" s="140"/>
      <c r="ENJ107" s="140"/>
      <c r="ENK107" s="140"/>
      <c r="ENL107" s="140"/>
      <c r="ENM107" s="140"/>
      <c r="ENN107" s="140"/>
      <c r="ENO107" s="140"/>
      <c r="ENP107" s="140"/>
      <c r="ENQ107" s="140"/>
      <c r="ENR107" s="140"/>
      <c r="ENS107" s="140"/>
      <c r="ENT107" s="140"/>
      <c r="ENU107" s="140"/>
      <c r="ENV107" s="140"/>
      <c r="ENW107" s="140"/>
      <c r="ENX107" s="140"/>
      <c r="ENY107" s="140"/>
      <c r="ENZ107" s="140"/>
      <c r="EOA107" s="140"/>
      <c r="EOB107" s="140"/>
      <c r="EOC107" s="140"/>
      <c r="EOD107" s="140"/>
      <c r="EOE107" s="140"/>
      <c r="EOF107" s="140"/>
      <c r="EOG107" s="140"/>
      <c r="EOH107" s="140"/>
      <c r="EOI107" s="140"/>
      <c r="EOJ107" s="140"/>
      <c r="EOK107" s="140"/>
      <c r="EOL107" s="140"/>
      <c r="EOM107" s="140"/>
      <c r="EON107" s="140"/>
      <c r="EOO107" s="140"/>
      <c r="EOP107" s="140"/>
      <c r="EOQ107" s="140"/>
      <c r="EOR107" s="140"/>
      <c r="EOS107" s="140"/>
      <c r="EOT107" s="140"/>
      <c r="EOU107" s="140"/>
      <c r="EOV107" s="140"/>
      <c r="EOW107" s="140"/>
      <c r="EOX107" s="140"/>
      <c r="EOY107" s="140"/>
      <c r="EOZ107" s="140"/>
      <c r="EPA107" s="140"/>
      <c r="EPB107" s="140"/>
      <c r="EPC107" s="140"/>
      <c r="EPD107" s="140"/>
      <c r="EPE107" s="140"/>
      <c r="EPF107" s="140"/>
      <c r="EPG107" s="140"/>
      <c r="EPH107" s="140"/>
      <c r="EPI107" s="140"/>
      <c r="EPJ107" s="140"/>
      <c r="EPK107" s="140"/>
      <c r="EPL107" s="140"/>
      <c r="EPM107" s="140"/>
      <c r="EPN107" s="140"/>
      <c r="EPO107" s="140"/>
      <c r="EPP107" s="140"/>
      <c r="EPQ107" s="140"/>
      <c r="EPR107" s="140"/>
      <c r="EPS107" s="140"/>
      <c r="EPT107" s="140"/>
      <c r="EPU107" s="140"/>
      <c r="EPV107" s="140"/>
      <c r="EPW107" s="140"/>
      <c r="EPX107" s="140"/>
      <c r="EPY107" s="140"/>
      <c r="EPZ107" s="140"/>
      <c r="EQA107" s="140"/>
      <c r="EQB107" s="140"/>
      <c r="EQC107" s="140"/>
      <c r="EQD107" s="140"/>
      <c r="EQE107" s="140"/>
      <c r="EQF107" s="140"/>
      <c r="EQG107" s="140"/>
      <c r="EQH107" s="140"/>
      <c r="EQI107" s="140"/>
      <c r="EQJ107" s="140"/>
      <c r="EQK107" s="140"/>
      <c r="EQL107" s="140"/>
      <c r="EQM107" s="140"/>
      <c r="EQN107" s="140"/>
      <c r="EQO107" s="140"/>
      <c r="EQP107" s="140"/>
      <c r="EQQ107" s="140"/>
      <c r="EQR107" s="140"/>
      <c r="EQS107" s="140"/>
      <c r="EQT107" s="140"/>
      <c r="EQU107" s="140"/>
      <c r="EQV107" s="140"/>
      <c r="EQW107" s="140"/>
      <c r="EQX107" s="140"/>
      <c r="EQY107" s="140"/>
      <c r="EQZ107" s="140"/>
      <c r="ERA107" s="140"/>
      <c r="ERB107" s="140"/>
      <c r="ERC107" s="140"/>
      <c r="ERD107" s="140"/>
      <c r="ERE107" s="140"/>
      <c r="ERF107" s="140"/>
      <c r="ERG107" s="140"/>
      <c r="ERH107" s="140"/>
      <c r="ERI107" s="140"/>
      <c r="ERJ107" s="140"/>
      <c r="ERK107" s="140"/>
      <c r="ERL107" s="140"/>
      <c r="ERM107" s="140"/>
      <c r="ERN107" s="140"/>
      <c r="ERO107" s="140"/>
      <c r="ERP107" s="140"/>
      <c r="ERQ107" s="140"/>
      <c r="ERR107" s="140"/>
      <c r="ERS107" s="140"/>
      <c r="ERT107" s="140"/>
      <c r="ERU107" s="140"/>
      <c r="ERV107" s="140"/>
      <c r="ERW107" s="140"/>
      <c r="ERX107" s="140"/>
      <c r="ERY107" s="140"/>
      <c r="ERZ107" s="140"/>
      <c r="ESA107" s="140"/>
      <c r="ESB107" s="140"/>
      <c r="ESC107" s="140"/>
      <c r="ESD107" s="140"/>
      <c r="ESE107" s="140"/>
      <c r="ESF107" s="140"/>
      <c r="ESG107" s="140"/>
      <c r="ESH107" s="140"/>
      <c r="ESI107" s="140"/>
      <c r="ESJ107" s="140"/>
      <c r="ESK107" s="140"/>
      <c r="ESL107" s="140"/>
      <c r="ESM107" s="140"/>
      <c r="ESN107" s="140"/>
      <c r="ESO107" s="140"/>
      <c r="ESP107" s="140"/>
      <c r="ESQ107" s="140"/>
      <c r="ESR107" s="140"/>
      <c r="ESS107" s="140"/>
      <c r="EST107" s="140"/>
      <c r="ESU107" s="140"/>
      <c r="ESV107" s="140"/>
      <c r="ESW107" s="140"/>
      <c r="ESX107" s="140"/>
      <c r="ESY107" s="140"/>
      <c r="ESZ107" s="140"/>
      <c r="ETA107" s="140"/>
      <c r="ETB107" s="140"/>
      <c r="ETC107" s="140"/>
      <c r="ETD107" s="140"/>
      <c r="ETE107" s="140"/>
      <c r="ETF107" s="140"/>
      <c r="ETG107" s="140"/>
      <c r="ETH107" s="140"/>
      <c r="ETI107" s="140"/>
      <c r="ETJ107" s="140"/>
      <c r="ETK107" s="140"/>
      <c r="ETL107" s="140"/>
      <c r="ETM107" s="140"/>
      <c r="ETN107" s="140"/>
      <c r="ETO107" s="140"/>
      <c r="ETP107" s="140"/>
      <c r="ETQ107" s="140"/>
      <c r="ETR107" s="140"/>
      <c r="ETS107" s="140"/>
      <c r="ETT107" s="140"/>
      <c r="ETU107" s="140"/>
      <c r="ETV107" s="140"/>
      <c r="ETW107" s="140"/>
      <c r="ETX107" s="140"/>
      <c r="ETY107" s="140"/>
      <c r="ETZ107" s="140"/>
      <c r="EUA107" s="140"/>
      <c r="EUB107" s="140"/>
      <c r="EUC107" s="140"/>
      <c r="EUD107" s="140"/>
      <c r="EUE107" s="140"/>
      <c r="EUF107" s="140"/>
      <c r="EUG107" s="140"/>
      <c r="EUH107" s="140"/>
      <c r="EUI107" s="140"/>
      <c r="EUJ107" s="140"/>
      <c r="EUK107" s="140"/>
      <c r="EUL107" s="140"/>
      <c r="EUM107" s="140"/>
      <c r="EUN107" s="140"/>
      <c r="EUO107" s="140"/>
      <c r="EUP107" s="140"/>
      <c r="EUQ107" s="140"/>
      <c r="EUR107" s="140"/>
      <c r="EUS107" s="140"/>
      <c r="EUT107" s="140"/>
      <c r="EUU107" s="140"/>
      <c r="EUV107" s="140"/>
      <c r="EUW107" s="140"/>
      <c r="EUX107" s="140"/>
      <c r="EUY107" s="140"/>
      <c r="EUZ107" s="140"/>
      <c r="EVA107" s="140"/>
      <c r="EVB107" s="140"/>
      <c r="EVC107" s="140"/>
      <c r="EVD107" s="140"/>
      <c r="EVE107" s="140"/>
      <c r="EVF107" s="140"/>
      <c r="EVG107" s="140"/>
      <c r="EVH107" s="140"/>
      <c r="EVI107" s="140"/>
      <c r="EVJ107" s="140"/>
      <c r="EVK107" s="140"/>
      <c r="EVL107" s="140"/>
      <c r="EVM107" s="140"/>
      <c r="EVN107" s="140"/>
      <c r="EVO107" s="140"/>
      <c r="EVP107" s="140"/>
      <c r="EVQ107" s="140"/>
      <c r="EVR107" s="140"/>
      <c r="EVS107" s="140"/>
      <c r="EVT107" s="140"/>
      <c r="EVU107" s="140"/>
      <c r="EVV107" s="140"/>
      <c r="EVW107" s="140"/>
      <c r="EVX107" s="140"/>
      <c r="EVY107" s="140"/>
      <c r="EVZ107" s="140"/>
      <c r="EWA107" s="140"/>
      <c r="EWB107" s="140"/>
      <c r="EWC107" s="140"/>
      <c r="EWD107" s="140"/>
      <c r="EWE107" s="140"/>
      <c r="EWF107" s="140"/>
      <c r="EWG107" s="140"/>
      <c r="EWH107" s="140"/>
      <c r="EWI107" s="140"/>
      <c r="EWJ107" s="140"/>
      <c r="EWK107" s="140"/>
      <c r="EWL107" s="140"/>
      <c r="EWM107" s="140"/>
      <c r="EWN107" s="140"/>
      <c r="EWO107" s="140"/>
      <c r="EWP107" s="140"/>
      <c r="EWQ107" s="140"/>
      <c r="EWR107" s="140"/>
      <c r="EWS107" s="140"/>
      <c r="EWT107" s="140"/>
      <c r="EWU107" s="140"/>
      <c r="EWV107" s="140"/>
      <c r="EWW107" s="140"/>
      <c r="EWX107" s="140"/>
      <c r="EWY107" s="140"/>
      <c r="EWZ107" s="140"/>
      <c r="EXA107" s="140"/>
      <c r="EXB107" s="140"/>
      <c r="EXC107" s="140"/>
      <c r="EXD107" s="140"/>
      <c r="EXE107" s="140"/>
      <c r="EXF107" s="140"/>
      <c r="EXG107" s="140"/>
      <c r="EXH107" s="140"/>
      <c r="EXI107" s="140"/>
      <c r="EXJ107" s="140"/>
      <c r="EXK107" s="140"/>
      <c r="EXL107" s="140"/>
      <c r="EXM107" s="140"/>
      <c r="EXN107" s="140"/>
      <c r="EXO107" s="140"/>
      <c r="EXP107" s="140"/>
      <c r="EXQ107" s="140"/>
      <c r="EXR107" s="140"/>
      <c r="EXS107" s="140"/>
      <c r="EXT107" s="140"/>
      <c r="EXU107" s="140"/>
      <c r="EXV107" s="140"/>
      <c r="EXW107" s="140"/>
      <c r="EXX107" s="140"/>
      <c r="EXY107" s="140"/>
      <c r="EXZ107" s="140"/>
      <c r="EYA107" s="140"/>
      <c r="EYB107" s="140"/>
      <c r="EYC107" s="140"/>
      <c r="EYD107" s="140"/>
      <c r="EYE107" s="140"/>
      <c r="EYF107" s="140"/>
      <c r="EYG107" s="140"/>
      <c r="EYH107" s="140"/>
      <c r="EYI107" s="140"/>
      <c r="EYJ107" s="140"/>
      <c r="EYK107" s="140"/>
      <c r="EYL107" s="140"/>
      <c r="EYM107" s="140"/>
      <c r="EYN107" s="140"/>
      <c r="EYO107" s="140"/>
      <c r="EYP107" s="140"/>
      <c r="EYQ107" s="140"/>
      <c r="EYR107" s="140"/>
      <c r="EYS107" s="140"/>
      <c r="EYT107" s="140"/>
      <c r="EYU107" s="140"/>
      <c r="EYV107" s="140"/>
      <c r="EYW107" s="140"/>
      <c r="EYX107" s="140"/>
      <c r="EYY107" s="140"/>
      <c r="EYZ107" s="140"/>
      <c r="EZA107" s="140"/>
      <c r="EZB107" s="140"/>
      <c r="EZC107" s="140"/>
      <c r="EZD107" s="140"/>
      <c r="EZE107" s="140"/>
      <c r="EZF107" s="140"/>
      <c r="EZG107" s="140"/>
      <c r="EZH107" s="140"/>
      <c r="EZI107" s="140"/>
      <c r="EZJ107" s="140"/>
      <c r="EZK107" s="140"/>
      <c r="EZL107" s="140"/>
      <c r="EZM107" s="140"/>
      <c r="EZN107" s="140"/>
      <c r="EZO107" s="140"/>
      <c r="EZP107" s="140"/>
      <c r="EZQ107" s="140"/>
      <c r="EZR107" s="140"/>
      <c r="EZS107" s="140"/>
      <c r="EZT107" s="140"/>
      <c r="EZU107" s="140"/>
      <c r="EZV107" s="140"/>
      <c r="EZW107" s="140"/>
      <c r="EZX107" s="140"/>
      <c r="EZY107" s="140"/>
      <c r="EZZ107" s="140"/>
      <c r="FAA107" s="140"/>
      <c r="FAB107" s="140"/>
      <c r="FAC107" s="140"/>
      <c r="FAD107" s="140"/>
      <c r="FAE107" s="140"/>
      <c r="FAF107" s="140"/>
      <c r="FAG107" s="140"/>
      <c r="FAH107" s="140"/>
      <c r="FAI107" s="140"/>
      <c r="FAJ107" s="140"/>
      <c r="FAK107" s="140"/>
      <c r="FAL107" s="140"/>
      <c r="FAM107" s="140"/>
      <c r="FAN107" s="140"/>
      <c r="FAO107" s="140"/>
      <c r="FAP107" s="140"/>
      <c r="FAQ107" s="140"/>
      <c r="FAR107" s="140"/>
      <c r="FAS107" s="140"/>
      <c r="FAT107" s="140"/>
      <c r="FAU107" s="140"/>
      <c r="FAV107" s="140"/>
      <c r="FAW107" s="140"/>
      <c r="FAX107" s="140"/>
      <c r="FAY107" s="140"/>
      <c r="FAZ107" s="140"/>
      <c r="FBA107" s="140"/>
      <c r="FBB107" s="140"/>
      <c r="FBC107" s="140"/>
      <c r="FBD107" s="140"/>
      <c r="FBE107" s="140"/>
      <c r="FBF107" s="140"/>
      <c r="FBG107" s="140"/>
      <c r="FBH107" s="140"/>
      <c r="FBI107" s="140"/>
      <c r="FBJ107" s="140"/>
      <c r="FBK107" s="140"/>
      <c r="FBL107" s="140"/>
      <c r="FBM107" s="140"/>
      <c r="FBN107" s="140"/>
      <c r="FBO107" s="140"/>
      <c r="FBP107" s="140"/>
      <c r="FBQ107" s="140"/>
      <c r="FBR107" s="140"/>
      <c r="FBS107" s="140"/>
      <c r="FBT107" s="140"/>
      <c r="FBU107" s="140"/>
      <c r="FBV107" s="140"/>
      <c r="FBW107" s="140"/>
      <c r="FBX107" s="140"/>
      <c r="FBY107" s="140"/>
      <c r="FBZ107" s="140"/>
      <c r="FCA107" s="140"/>
      <c r="FCB107" s="140"/>
      <c r="FCC107" s="140"/>
      <c r="FCD107" s="140"/>
      <c r="FCE107" s="140"/>
      <c r="FCF107" s="140"/>
      <c r="FCG107" s="140"/>
      <c r="FCH107" s="140"/>
      <c r="FCI107" s="140"/>
      <c r="FCJ107" s="140"/>
      <c r="FCK107" s="140"/>
      <c r="FCL107" s="140"/>
      <c r="FCM107" s="140"/>
      <c r="FCN107" s="140"/>
      <c r="FCO107" s="140"/>
      <c r="FCP107" s="140"/>
      <c r="FCQ107" s="140"/>
      <c r="FCR107" s="140"/>
      <c r="FCS107" s="140"/>
      <c r="FCT107" s="140"/>
      <c r="FCU107" s="140"/>
      <c r="FCV107" s="140"/>
      <c r="FCW107" s="140"/>
      <c r="FCX107" s="140"/>
      <c r="FCY107" s="140"/>
      <c r="FCZ107" s="140"/>
      <c r="FDA107" s="140"/>
      <c r="FDB107" s="140"/>
      <c r="FDC107" s="140"/>
      <c r="FDD107" s="140"/>
      <c r="FDE107" s="140"/>
      <c r="FDF107" s="140"/>
      <c r="FDG107" s="140"/>
      <c r="FDH107" s="140"/>
      <c r="FDI107" s="140"/>
      <c r="FDJ107" s="140"/>
      <c r="FDK107" s="140"/>
      <c r="FDL107" s="140"/>
      <c r="FDM107" s="140"/>
      <c r="FDN107" s="140"/>
      <c r="FDO107" s="140"/>
      <c r="FDP107" s="140"/>
      <c r="FDQ107" s="140"/>
      <c r="FDR107" s="140"/>
      <c r="FDS107" s="140"/>
      <c r="FDT107" s="140"/>
      <c r="FDU107" s="140"/>
      <c r="FDV107" s="140"/>
      <c r="FDW107" s="140"/>
      <c r="FDX107" s="140"/>
      <c r="FDY107" s="140"/>
      <c r="FDZ107" s="140"/>
      <c r="FEA107" s="140"/>
      <c r="FEB107" s="140"/>
      <c r="FEC107" s="140"/>
      <c r="FED107" s="140"/>
      <c r="FEE107" s="140"/>
      <c r="FEF107" s="140"/>
      <c r="FEG107" s="140"/>
      <c r="FEH107" s="140"/>
      <c r="FEI107" s="140"/>
      <c r="FEJ107" s="140"/>
      <c r="FEK107" s="140"/>
      <c r="FEL107" s="140"/>
      <c r="FEM107" s="140"/>
      <c r="FEN107" s="140"/>
      <c r="FEO107" s="140"/>
      <c r="FEP107" s="140"/>
      <c r="FEQ107" s="140"/>
      <c r="FER107" s="140"/>
      <c r="FES107" s="140"/>
      <c r="FET107" s="140"/>
      <c r="FEU107" s="140"/>
      <c r="FEV107" s="140"/>
      <c r="FEW107" s="140"/>
      <c r="FEX107" s="140"/>
      <c r="FEY107" s="140"/>
      <c r="FEZ107" s="140"/>
      <c r="FFA107" s="140"/>
      <c r="FFB107" s="140"/>
      <c r="FFC107" s="140"/>
      <c r="FFD107" s="140"/>
      <c r="FFE107" s="140"/>
      <c r="FFF107" s="140"/>
      <c r="FFG107" s="140"/>
      <c r="FFH107" s="140"/>
      <c r="FFI107" s="140"/>
      <c r="FFJ107" s="140"/>
      <c r="FFK107" s="140"/>
      <c r="FFL107" s="140"/>
      <c r="FFM107" s="140"/>
      <c r="FFN107" s="140"/>
      <c r="FFO107" s="140"/>
      <c r="FFP107" s="140"/>
      <c r="FFQ107" s="140"/>
      <c r="FFR107" s="140"/>
      <c r="FFS107" s="140"/>
      <c r="FFT107" s="140"/>
      <c r="FFU107" s="140"/>
      <c r="FFV107" s="140"/>
      <c r="FFW107" s="140"/>
      <c r="FFX107" s="140"/>
      <c r="FFY107" s="140"/>
      <c r="FFZ107" s="140"/>
      <c r="FGA107" s="140"/>
      <c r="FGB107" s="140"/>
      <c r="FGC107" s="140"/>
      <c r="FGD107" s="140"/>
      <c r="FGE107" s="140"/>
      <c r="FGF107" s="140"/>
      <c r="FGG107" s="140"/>
      <c r="FGH107" s="140"/>
      <c r="FGI107" s="140"/>
      <c r="FGJ107" s="140"/>
      <c r="FGK107" s="140"/>
      <c r="FGL107" s="140"/>
      <c r="FGM107" s="140"/>
      <c r="FGN107" s="140"/>
      <c r="FGO107" s="140"/>
      <c r="FGP107" s="140"/>
      <c r="FGQ107" s="140"/>
      <c r="FGR107" s="140"/>
      <c r="FGS107" s="140"/>
      <c r="FGT107" s="140"/>
      <c r="FGU107" s="140"/>
      <c r="FGV107" s="140"/>
      <c r="FGW107" s="140"/>
      <c r="FGX107" s="140"/>
      <c r="FGY107" s="140"/>
      <c r="FGZ107" s="140"/>
      <c r="FHA107" s="140"/>
      <c r="FHB107" s="140"/>
      <c r="FHC107" s="140"/>
      <c r="FHD107" s="140"/>
      <c r="FHE107" s="140"/>
      <c r="FHF107" s="140"/>
      <c r="FHG107" s="140"/>
      <c r="FHH107" s="140"/>
      <c r="FHI107" s="140"/>
      <c r="FHJ107" s="140"/>
      <c r="FHK107" s="140"/>
      <c r="FHL107" s="140"/>
      <c r="FHM107" s="140"/>
      <c r="FHN107" s="140"/>
      <c r="FHO107" s="140"/>
      <c r="FHP107" s="140"/>
      <c r="FHQ107" s="140"/>
      <c r="FHR107" s="140"/>
      <c r="FHS107" s="140"/>
      <c r="FHT107" s="140"/>
      <c r="FHU107" s="140"/>
      <c r="FHV107" s="140"/>
      <c r="FHW107" s="140"/>
      <c r="FHX107" s="140"/>
      <c r="FHY107" s="140"/>
      <c r="FHZ107" s="140"/>
      <c r="FIA107" s="140"/>
      <c r="FIB107" s="140"/>
      <c r="FIC107" s="140"/>
      <c r="FID107" s="140"/>
      <c r="FIE107" s="140"/>
      <c r="FIF107" s="140"/>
      <c r="FIG107" s="140"/>
      <c r="FIH107" s="140"/>
      <c r="FII107" s="140"/>
      <c r="FIJ107" s="140"/>
      <c r="FIK107" s="140"/>
      <c r="FIL107" s="140"/>
      <c r="FIM107" s="140"/>
      <c r="FIN107" s="140"/>
      <c r="FIO107" s="140"/>
      <c r="FIP107" s="140"/>
      <c r="FIQ107" s="140"/>
      <c r="FIR107" s="140"/>
      <c r="FIS107" s="140"/>
      <c r="FIT107" s="140"/>
      <c r="FIU107" s="140"/>
      <c r="FIV107" s="140"/>
      <c r="FIW107" s="140"/>
      <c r="FIX107" s="140"/>
      <c r="FIY107" s="140"/>
      <c r="FIZ107" s="140"/>
      <c r="FJA107" s="140"/>
      <c r="FJB107" s="140"/>
      <c r="FJC107" s="140"/>
      <c r="FJD107" s="140"/>
      <c r="FJE107" s="140"/>
      <c r="FJF107" s="140"/>
      <c r="FJG107" s="140"/>
      <c r="FJH107" s="140"/>
      <c r="FJI107" s="140"/>
      <c r="FJJ107" s="140"/>
      <c r="FJK107" s="140"/>
      <c r="FJL107" s="140"/>
      <c r="FJM107" s="140"/>
      <c r="FJN107" s="140"/>
      <c r="FJO107" s="140"/>
      <c r="FJP107" s="140"/>
      <c r="FJQ107" s="140"/>
      <c r="FJR107" s="140"/>
      <c r="FJS107" s="140"/>
      <c r="FJT107" s="140"/>
      <c r="FJU107" s="140"/>
      <c r="FJV107" s="140"/>
      <c r="FJW107" s="140"/>
      <c r="FJX107" s="140"/>
      <c r="FJY107" s="140"/>
      <c r="FJZ107" s="140"/>
      <c r="FKA107" s="140"/>
      <c r="FKB107" s="140"/>
      <c r="FKC107" s="140"/>
      <c r="FKD107" s="140"/>
      <c r="FKE107" s="140"/>
      <c r="FKF107" s="140"/>
      <c r="FKG107" s="140"/>
      <c r="FKH107" s="140"/>
      <c r="FKI107" s="140"/>
      <c r="FKJ107" s="140"/>
      <c r="FKK107" s="140"/>
      <c r="FKL107" s="140"/>
      <c r="FKM107" s="140"/>
      <c r="FKN107" s="140"/>
      <c r="FKO107" s="140"/>
      <c r="FKP107" s="140"/>
      <c r="FKQ107" s="140"/>
      <c r="FKR107" s="140"/>
      <c r="FKS107" s="140"/>
      <c r="FKT107" s="140"/>
      <c r="FKU107" s="140"/>
      <c r="FKV107" s="140"/>
      <c r="FKW107" s="140"/>
      <c r="FKX107" s="140"/>
      <c r="FKY107" s="140"/>
      <c r="FKZ107" s="140"/>
      <c r="FLA107" s="140"/>
      <c r="FLB107" s="140"/>
      <c r="FLC107" s="140"/>
      <c r="FLD107" s="140"/>
      <c r="FLE107" s="140"/>
      <c r="FLF107" s="140"/>
      <c r="FLG107" s="140"/>
      <c r="FLH107" s="140"/>
      <c r="FLI107" s="140"/>
      <c r="FLJ107" s="140"/>
      <c r="FLK107" s="140"/>
      <c r="FLL107" s="140"/>
      <c r="FLM107" s="140"/>
      <c r="FLN107" s="140"/>
      <c r="FLO107" s="140"/>
      <c r="FLP107" s="140"/>
      <c r="FLQ107" s="140"/>
      <c r="FLR107" s="140"/>
      <c r="FLS107" s="140"/>
      <c r="FLT107" s="140"/>
      <c r="FLU107" s="140"/>
      <c r="FLV107" s="140"/>
      <c r="FLW107" s="140"/>
      <c r="FLX107" s="140"/>
      <c r="FLY107" s="140"/>
      <c r="FLZ107" s="140"/>
      <c r="FMA107" s="140"/>
      <c r="FMB107" s="140"/>
      <c r="FMC107" s="140"/>
      <c r="FMD107" s="140"/>
      <c r="FME107" s="140"/>
      <c r="FMF107" s="140"/>
      <c r="FMG107" s="140"/>
      <c r="FMH107" s="140"/>
      <c r="FMI107" s="140"/>
      <c r="FMJ107" s="140"/>
      <c r="FMK107" s="140"/>
      <c r="FML107" s="140"/>
      <c r="FMM107" s="140"/>
      <c r="FMN107" s="140"/>
      <c r="FMO107" s="140"/>
      <c r="FMP107" s="140"/>
      <c r="FMQ107" s="140"/>
      <c r="FMR107" s="140"/>
      <c r="FMS107" s="140"/>
      <c r="FMT107" s="140"/>
      <c r="FMU107" s="140"/>
      <c r="FMV107" s="140"/>
      <c r="FMW107" s="140"/>
      <c r="FMX107" s="140"/>
      <c r="FMY107" s="140"/>
      <c r="FMZ107" s="140"/>
      <c r="FNA107" s="140"/>
      <c r="FNB107" s="140"/>
      <c r="FNC107" s="140"/>
      <c r="FND107" s="140"/>
      <c r="FNE107" s="140"/>
      <c r="FNF107" s="140"/>
      <c r="FNG107" s="140"/>
      <c r="FNH107" s="140"/>
      <c r="FNI107" s="140"/>
      <c r="FNJ107" s="140"/>
      <c r="FNK107" s="140"/>
      <c r="FNL107" s="140"/>
      <c r="FNM107" s="140"/>
      <c r="FNN107" s="140"/>
      <c r="FNO107" s="140"/>
      <c r="FNP107" s="140"/>
      <c r="FNQ107" s="140"/>
      <c r="FNR107" s="140"/>
      <c r="FNS107" s="140"/>
      <c r="FNT107" s="140"/>
      <c r="FNU107" s="140"/>
      <c r="FNV107" s="140"/>
      <c r="FNW107" s="140"/>
      <c r="FNX107" s="140"/>
      <c r="FNY107" s="140"/>
      <c r="FNZ107" s="140"/>
      <c r="FOA107" s="140"/>
      <c r="FOB107" s="140"/>
      <c r="FOC107" s="140"/>
      <c r="FOD107" s="140"/>
      <c r="FOE107" s="140"/>
      <c r="FOF107" s="140"/>
      <c r="FOG107" s="140"/>
      <c r="FOH107" s="140"/>
      <c r="FOI107" s="140"/>
      <c r="FOJ107" s="140"/>
      <c r="FOK107" s="140"/>
      <c r="FOL107" s="140"/>
      <c r="FOM107" s="140"/>
      <c r="FON107" s="140"/>
      <c r="FOO107" s="140"/>
      <c r="FOP107" s="140"/>
      <c r="FOQ107" s="140"/>
      <c r="FOR107" s="140"/>
      <c r="FOS107" s="140"/>
      <c r="FOT107" s="140"/>
      <c r="FOU107" s="140"/>
      <c r="FOV107" s="140"/>
      <c r="FOW107" s="140"/>
      <c r="FOX107" s="140"/>
      <c r="FOY107" s="140"/>
      <c r="FOZ107" s="140"/>
      <c r="FPA107" s="140"/>
      <c r="FPB107" s="140"/>
      <c r="FPC107" s="140"/>
      <c r="FPD107" s="140"/>
      <c r="FPE107" s="140"/>
      <c r="FPF107" s="140"/>
      <c r="FPG107" s="140"/>
      <c r="FPH107" s="140"/>
      <c r="FPI107" s="140"/>
      <c r="FPJ107" s="140"/>
      <c r="FPK107" s="140"/>
      <c r="FPL107" s="140"/>
      <c r="FPM107" s="140"/>
      <c r="FPN107" s="140"/>
      <c r="FPO107" s="140"/>
      <c r="FPP107" s="140"/>
      <c r="FPQ107" s="140"/>
      <c r="FPR107" s="140"/>
      <c r="FPS107" s="140"/>
      <c r="FPT107" s="140"/>
      <c r="FPU107" s="140"/>
      <c r="FPV107" s="140"/>
      <c r="FPW107" s="140"/>
      <c r="FPX107" s="140"/>
      <c r="FPY107" s="140"/>
      <c r="FPZ107" s="140"/>
      <c r="FQA107" s="140"/>
      <c r="FQB107" s="140"/>
      <c r="FQC107" s="140"/>
      <c r="FQD107" s="140"/>
      <c r="FQE107" s="140"/>
      <c r="FQF107" s="140"/>
      <c r="FQG107" s="140"/>
      <c r="FQH107" s="140"/>
      <c r="FQI107" s="140"/>
      <c r="FQJ107" s="140"/>
      <c r="FQK107" s="140"/>
      <c r="FQL107" s="140"/>
      <c r="FQM107" s="140"/>
      <c r="FQN107" s="140"/>
      <c r="FQO107" s="140"/>
      <c r="FQP107" s="140"/>
      <c r="FQQ107" s="140"/>
      <c r="FQR107" s="140"/>
      <c r="FQS107" s="140"/>
      <c r="FQT107" s="140"/>
      <c r="FQU107" s="140"/>
      <c r="FQV107" s="140"/>
      <c r="FQW107" s="140"/>
      <c r="FQX107" s="140"/>
      <c r="FQY107" s="140"/>
      <c r="FQZ107" s="140"/>
      <c r="FRA107" s="140"/>
      <c r="FRB107" s="140"/>
      <c r="FRC107" s="140"/>
      <c r="FRD107" s="140"/>
      <c r="FRE107" s="140"/>
      <c r="FRF107" s="140"/>
      <c r="FRG107" s="140"/>
      <c r="FRH107" s="140"/>
      <c r="FRI107" s="140"/>
      <c r="FRJ107" s="140"/>
      <c r="FRK107" s="140"/>
      <c r="FRL107" s="140"/>
      <c r="FRM107" s="140"/>
      <c r="FRN107" s="140"/>
      <c r="FRO107" s="140"/>
      <c r="FRP107" s="140"/>
      <c r="FRQ107" s="140"/>
      <c r="FRR107" s="140"/>
      <c r="FRS107" s="140"/>
      <c r="FRT107" s="140"/>
      <c r="FRU107" s="140"/>
      <c r="FRV107" s="140"/>
      <c r="FRW107" s="140"/>
      <c r="FRX107" s="140"/>
      <c r="FRY107" s="140"/>
      <c r="FRZ107" s="140"/>
      <c r="FSA107" s="140"/>
      <c r="FSB107" s="140"/>
      <c r="FSC107" s="140"/>
      <c r="FSD107" s="140"/>
      <c r="FSE107" s="140"/>
      <c r="FSF107" s="140"/>
      <c r="FSG107" s="140"/>
      <c r="FSH107" s="140"/>
      <c r="FSI107" s="140"/>
      <c r="FSJ107" s="140"/>
      <c r="FSK107" s="140"/>
      <c r="FSL107" s="140"/>
      <c r="FSM107" s="140"/>
      <c r="FSN107" s="140"/>
      <c r="FSO107" s="140"/>
      <c r="FSP107" s="140"/>
      <c r="FSQ107" s="140"/>
      <c r="FSR107" s="140"/>
      <c r="FSS107" s="140"/>
      <c r="FST107" s="140"/>
      <c r="FSU107" s="140"/>
      <c r="FSV107" s="140"/>
      <c r="FSW107" s="140"/>
      <c r="FSX107" s="140"/>
      <c r="FSY107" s="140"/>
      <c r="FSZ107" s="140"/>
      <c r="FTA107" s="140"/>
      <c r="FTB107" s="140"/>
      <c r="FTC107" s="140"/>
      <c r="FTD107" s="140"/>
      <c r="FTE107" s="140"/>
      <c r="FTF107" s="140"/>
      <c r="FTG107" s="140"/>
      <c r="FTH107" s="140"/>
      <c r="FTI107" s="140"/>
      <c r="FTJ107" s="140"/>
      <c r="FTK107" s="140"/>
      <c r="FTL107" s="140"/>
      <c r="FTM107" s="140"/>
      <c r="FTN107" s="140"/>
      <c r="FTO107" s="140"/>
      <c r="FTP107" s="140"/>
      <c r="FTQ107" s="140"/>
      <c r="FTR107" s="140"/>
      <c r="FTS107" s="140"/>
      <c r="FTT107" s="140"/>
      <c r="FTU107" s="140"/>
      <c r="FTV107" s="140"/>
      <c r="FTW107" s="140"/>
      <c r="FTX107" s="140"/>
      <c r="FTY107" s="140"/>
      <c r="FTZ107" s="140"/>
      <c r="FUA107" s="140"/>
      <c r="FUB107" s="140"/>
      <c r="FUC107" s="140"/>
      <c r="FUD107" s="140"/>
      <c r="FUE107" s="140"/>
      <c r="FUF107" s="140"/>
      <c r="FUG107" s="140"/>
      <c r="FUH107" s="140"/>
      <c r="FUI107" s="140"/>
      <c r="FUJ107" s="140"/>
      <c r="FUK107" s="140"/>
      <c r="FUL107" s="140"/>
      <c r="FUM107" s="140"/>
      <c r="FUN107" s="140"/>
      <c r="FUO107" s="140"/>
      <c r="FUP107" s="140"/>
      <c r="FUQ107" s="140"/>
      <c r="FUR107" s="140"/>
      <c r="FUS107" s="140"/>
      <c r="FUT107" s="140"/>
      <c r="FUU107" s="140"/>
      <c r="FUV107" s="140"/>
      <c r="FUW107" s="140"/>
      <c r="FUX107" s="140"/>
      <c r="FUY107" s="140"/>
      <c r="FUZ107" s="140"/>
      <c r="FVA107" s="140"/>
      <c r="FVB107" s="140"/>
      <c r="FVC107" s="140"/>
      <c r="FVD107" s="140"/>
      <c r="FVE107" s="140"/>
      <c r="FVF107" s="140"/>
      <c r="FVG107" s="140"/>
      <c r="FVH107" s="140"/>
      <c r="FVI107" s="140"/>
      <c r="FVJ107" s="140"/>
      <c r="FVK107" s="140"/>
      <c r="FVL107" s="140"/>
      <c r="FVM107" s="140"/>
      <c r="FVN107" s="140"/>
      <c r="FVO107" s="140"/>
      <c r="FVP107" s="140"/>
      <c r="FVQ107" s="140"/>
      <c r="FVR107" s="140"/>
      <c r="FVS107" s="140"/>
      <c r="FVT107" s="140"/>
      <c r="FVU107" s="140"/>
      <c r="FVV107" s="140"/>
      <c r="FVW107" s="140"/>
      <c r="FVX107" s="140"/>
      <c r="FVY107" s="140"/>
      <c r="FVZ107" s="140"/>
      <c r="FWA107" s="140"/>
      <c r="FWB107" s="140"/>
      <c r="FWC107" s="140"/>
      <c r="FWD107" s="140"/>
      <c r="FWE107" s="140"/>
      <c r="FWF107" s="140"/>
      <c r="FWG107" s="140"/>
      <c r="FWH107" s="140"/>
      <c r="FWI107" s="140"/>
      <c r="FWJ107" s="140"/>
      <c r="FWK107" s="140"/>
      <c r="FWL107" s="140"/>
      <c r="FWM107" s="140"/>
      <c r="FWN107" s="140"/>
      <c r="FWO107" s="140"/>
      <c r="FWP107" s="140"/>
      <c r="FWQ107" s="140"/>
      <c r="FWR107" s="140"/>
      <c r="FWS107" s="140"/>
      <c r="FWT107" s="140"/>
      <c r="FWU107" s="140"/>
      <c r="FWV107" s="140"/>
      <c r="FWW107" s="140"/>
      <c r="FWX107" s="140"/>
      <c r="FWY107" s="140"/>
      <c r="FWZ107" s="140"/>
      <c r="FXA107" s="140"/>
      <c r="FXB107" s="140"/>
      <c r="FXC107" s="140"/>
      <c r="FXD107" s="140"/>
      <c r="FXE107" s="140"/>
      <c r="FXF107" s="140"/>
      <c r="FXG107" s="140"/>
      <c r="FXH107" s="140"/>
      <c r="FXI107" s="140"/>
      <c r="FXJ107" s="140"/>
      <c r="FXK107" s="140"/>
      <c r="FXL107" s="140"/>
      <c r="FXM107" s="140"/>
      <c r="FXN107" s="140"/>
      <c r="FXO107" s="140"/>
      <c r="FXP107" s="140"/>
      <c r="FXQ107" s="140"/>
      <c r="FXR107" s="140"/>
      <c r="FXS107" s="140"/>
      <c r="FXT107" s="140"/>
      <c r="FXU107" s="140"/>
      <c r="FXV107" s="140"/>
      <c r="FXW107" s="140"/>
      <c r="FXX107" s="140"/>
      <c r="FXY107" s="140"/>
      <c r="FXZ107" s="140"/>
      <c r="FYA107" s="140"/>
      <c r="FYB107" s="140"/>
      <c r="FYC107" s="140"/>
      <c r="FYD107" s="140"/>
      <c r="FYE107" s="140"/>
      <c r="FYF107" s="140"/>
      <c r="FYG107" s="140"/>
      <c r="FYH107" s="140"/>
      <c r="FYI107" s="140"/>
      <c r="FYJ107" s="140"/>
      <c r="FYK107" s="140"/>
      <c r="FYL107" s="140"/>
      <c r="FYM107" s="140"/>
      <c r="FYN107" s="140"/>
      <c r="FYO107" s="140"/>
      <c r="FYP107" s="140"/>
      <c r="FYQ107" s="140"/>
      <c r="FYR107" s="140"/>
      <c r="FYS107" s="140"/>
      <c r="FYT107" s="140"/>
      <c r="FYU107" s="140"/>
      <c r="FYV107" s="140"/>
      <c r="FYW107" s="140"/>
      <c r="FYX107" s="140"/>
      <c r="FYY107" s="140"/>
      <c r="FYZ107" s="140"/>
      <c r="FZA107" s="140"/>
      <c r="FZB107" s="140"/>
      <c r="FZC107" s="140"/>
      <c r="FZD107" s="140"/>
      <c r="FZE107" s="140"/>
      <c r="FZF107" s="140"/>
      <c r="FZG107" s="140"/>
      <c r="FZH107" s="140"/>
      <c r="FZI107" s="140"/>
      <c r="FZJ107" s="140"/>
      <c r="FZK107" s="140"/>
      <c r="FZL107" s="140"/>
      <c r="FZM107" s="140"/>
      <c r="FZN107" s="140"/>
      <c r="FZO107" s="140"/>
      <c r="FZP107" s="140"/>
      <c r="FZQ107" s="140"/>
      <c r="FZR107" s="140"/>
      <c r="FZS107" s="140"/>
      <c r="FZT107" s="140"/>
      <c r="FZU107" s="140"/>
      <c r="FZV107" s="140"/>
      <c r="FZW107" s="140"/>
      <c r="FZX107" s="140"/>
      <c r="FZY107" s="140"/>
      <c r="FZZ107" s="140"/>
      <c r="GAA107" s="140"/>
      <c r="GAB107" s="140"/>
      <c r="GAC107" s="140"/>
      <c r="GAD107" s="140"/>
      <c r="GAE107" s="140"/>
      <c r="GAF107" s="140"/>
      <c r="GAG107" s="140"/>
      <c r="GAH107" s="140"/>
      <c r="GAI107" s="140"/>
      <c r="GAJ107" s="140"/>
      <c r="GAK107" s="140"/>
      <c r="GAL107" s="140"/>
      <c r="GAM107" s="140"/>
      <c r="GAN107" s="140"/>
      <c r="GAO107" s="140"/>
      <c r="GAP107" s="140"/>
      <c r="GAQ107" s="140"/>
      <c r="GAR107" s="140"/>
      <c r="GAS107" s="140"/>
      <c r="GAT107" s="140"/>
      <c r="GAU107" s="140"/>
      <c r="GAV107" s="140"/>
      <c r="GAW107" s="140"/>
      <c r="GAX107" s="140"/>
      <c r="GAY107" s="140"/>
      <c r="GAZ107" s="140"/>
      <c r="GBA107" s="140"/>
      <c r="GBB107" s="140"/>
      <c r="GBC107" s="140"/>
      <c r="GBD107" s="140"/>
      <c r="GBE107" s="140"/>
      <c r="GBF107" s="140"/>
      <c r="GBG107" s="140"/>
      <c r="GBH107" s="140"/>
      <c r="GBI107" s="140"/>
      <c r="GBJ107" s="140"/>
      <c r="GBK107" s="140"/>
      <c r="GBL107" s="140"/>
      <c r="GBM107" s="140"/>
      <c r="GBN107" s="140"/>
      <c r="GBO107" s="140"/>
      <c r="GBP107" s="140"/>
      <c r="GBQ107" s="140"/>
      <c r="GBR107" s="140"/>
      <c r="GBS107" s="140"/>
      <c r="GBT107" s="140"/>
      <c r="GBU107" s="140"/>
      <c r="GBV107" s="140"/>
      <c r="GBW107" s="140"/>
      <c r="GBX107" s="140"/>
      <c r="GBY107" s="140"/>
      <c r="GBZ107" s="140"/>
      <c r="GCA107" s="140"/>
      <c r="GCB107" s="140"/>
      <c r="GCC107" s="140"/>
      <c r="GCD107" s="140"/>
      <c r="GCE107" s="140"/>
      <c r="GCF107" s="140"/>
      <c r="GCG107" s="140"/>
      <c r="GCH107" s="140"/>
      <c r="GCI107" s="140"/>
      <c r="GCJ107" s="140"/>
      <c r="GCK107" s="140"/>
      <c r="GCL107" s="140"/>
      <c r="GCM107" s="140"/>
      <c r="GCN107" s="140"/>
      <c r="GCO107" s="140"/>
      <c r="GCP107" s="140"/>
      <c r="GCQ107" s="140"/>
      <c r="GCR107" s="140"/>
      <c r="GCS107" s="140"/>
      <c r="GCT107" s="140"/>
      <c r="GCU107" s="140"/>
      <c r="GCV107" s="140"/>
      <c r="GCW107" s="140"/>
      <c r="GCX107" s="140"/>
      <c r="GCY107" s="140"/>
      <c r="GCZ107" s="140"/>
      <c r="GDA107" s="140"/>
      <c r="GDB107" s="140"/>
      <c r="GDC107" s="140"/>
      <c r="GDD107" s="140"/>
      <c r="GDE107" s="140"/>
      <c r="GDF107" s="140"/>
      <c r="GDG107" s="140"/>
      <c r="GDH107" s="140"/>
      <c r="GDI107" s="140"/>
      <c r="GDJ107" s="140"/>
      <c r="GDK107" s="140"/>
      <c r="GDL107" s="140"/>
      <c r="GDM107" s="140"/>
      <c r="GDN107" s="140"/>
      <c r="GDO107" s="140"/>
      <c r="GDP107" s="140"/>
      <c r="GDQ107" s="140"/>
      <c r="GDR107" s="140"/>
      <c r="GDS107" s="140"/>
      <c r="GDT107" s="140"/>
      <c r="GDU107" s="140"/>
      <c r="GDV107" s="140"/>
      <c r="GDW107" s="140"/>
      <c r="GDX107" s="140"/>
      <c r="GDY107" s="140"/>
      <c r="GDZ107" s="140"/>
      <c r="GEA107" s="140"/>
      <c r="GEB107" s="140"/>
      <c r="GEC107" s="140"/>
      <c r="GED107" s="140"/>
      <c r="GEE107" s="140"/>
      <c r="GEF107" s="140"/>
      <c r="GEG107" s="140"/>
      <c r="GEH107" s="140"/>
      <c r="GEI107" s="140"/>
      <c r="GEJ107" s="140"/>
      <c r="GEK107" s="140"/>
      <c r="GEL107" s="140"/>
      <c r="GEM107" s="140"/>
      <c r="GEN107" s="140"/>
      <c r="GEO107" s="140"/>
      <c r="GEP107" s="140"/>
      <c r="GEQ107" s="140"/>
      <c r="GER107" s="140"/>
      <c r="GES107" s="140"/>
      <c r="GET107" s="140"/>
      <c r="GEU107" s="140"/>
      <c r="GEV107" s="140"/>
      <c r="GEW107" s="140"/>
      <c r="GEX107" s="140"/>
      <c r="GEY107" s="140"/>
      <c r="GEZ107" s="140"/>
      <c r="GFA107" s="140"/>
      <c r="GFB107" s="140"/>
      <c r="GFC107" s="140"/>
      <c r="GFD107" s="140"/>
      <c r="GFE107" s="140"/>
      <c r="GFF107" s="140"/>
      <c r="GFG107" s="140"/>
      <c r="GFH107" s="140"/>
      <c r="GFI107" s="140"/>
      <c r="GFJ107" s="140"/>
      <c r="GFK107" s="140"/>
      <c r="GFL107" s="140"/>
      <c r="GFM107" s="140"/>
      <c r="GFN107" s="140"/>
      <c r="GFO107" s="140"/>
      <c r="GFP107" s="140"/>
      <c r="GFQ107" s="140"/>
      <c r="GFR107" s="140"/>
      <c r="GFS107" s="140"/>
      <c r="GFT107" s="140"/>
      <c r="GFU107" s="140"/>
      <c r="GFV107" s="140"/>
      <c r="GFW107" s="140"/>
      <c r="GFX107" s="140"/>
      <c r="GFY107" s="140"/>
      <c r="GFZ107" s="140"/>
      <c r="GGA107" s="140"/>
      <c r="GGB107" s="140"/>
      <c r="GGC107" s="140"/>
      <c r="GGD107" s="140"/>
      <c r="GGE107" s="140"/>
      <c r="GGF107" s="140"/>
      <c r="GGG107" s="140"/>
      <c r="GGH107" s="140"/>
      <c r="GGI107" s="140"/>
      <c r="GGJ107" s="140"/>
      <c r="GGK107" s="140"/>
      <c r="GGL107" s="140"/>
      <c r="GGM107" s="140"/>
      <c r="GGN107" s="140"/>
      <c r="GGO107" s="140"/>
      <c r="GGP107" s="140"/>
      <c r="GGQ107" s="140"/>
      <c r="GGR107" s="140"/>
      <c r="GGS107" s="140"/>
      <c r="GGT107" s="140"/>
      <c r="GGU107" s="140"/>
      <c r="GGV107" s="140"/>
      <c r="GGW107" s="140"/>
      <c r="GGX107" s="140"/>
      <c r="GGY107" s="140"/>
      <c r="GGZ107" s="140"/>
      <c r="GHA107" s="140"/>
      <c r="GHB107" s="140"/>
      <c r="GHC107" s="140"/>
      <c r="GHD107" s="140"/>
      <c r="GHE107" s="140"/>
      <c r="GHF107" s="140"/>
      <c r="GHG107" s="140"/>
      <c r="GHH107" s="140"/>
      <c r="GHI107" s="140"/>
      <c r="GHJ107" s="140"/>
      <c r="GHK107" s="140"/>
      <c r="GHL107" s="140"/>
      <c r="GHM107" s="140"/>
      <c r="GHN107" s="140"/>
      <c r="GHO107" s="140"/>
      <c r="GHP107" s="140"/>
      <c r="GHQ107" s="140"/>
      <c r="GHR107" s="140"/>
      <c r="GHS107" s="140"/>
      <c r="GHT107" s="140"/>
      <c r="GHU107" s="140"/>
      <c r="GHV107" s="140"/>
      <c r="GHW107" s="140"/>
      <c r="GHX107" s="140"/>
      <c r="GHY107" s="140"/>
      <c r="GHZ107" s="140"/>
      <c r="GIA107" s="140"/>
      <c r="GIB107" s="140"/>
      <c r="GIC107" s="140"/>
      <c r="GID107" s="140"/>
      <c r="GIE107" s="140"/>
      <c r="GIF107" s="140"/>
      <c r="GIG107" s="140"/>
      <c r="GIH107" s="140"/>
      <c r="GII107" s="140"/>
      <c r="GIJ107" s="140"/>
      <c r="GIK107" s="140"/>
      <c r="GIL107" s="140"/>
      <c r="GIM107" s="140"/>
      <c r="GIN107" s="140"/>
      <c r="GIO107" s="140"/>
      <c r="GIP107" s="140"/>
      <c r="GIQ107" s="140"/>
      <c r="GIR107" s="140"/>
      <c r="GIS107" s="140"/>
      <c r="GIT107" s="140"/>
      <c r="GIU107" s="140"/>
      <c r="GIV107" s="140"/>
      <c r="GIW107" s="140"/>
      <c r="GIX107" s="140"/>
      <c r="GIY107" s="140"/>
      <c r="GIZ107" s="140"/>
      <c r="GJA107" s="140"/>
      <c r="GJB107" s="140"/>
      <c r="GJC107" s="140"/>
      <c r="GJD107" s="140"/>
      <c r="GJE107" s="140"/>
      <c r="GJF107" s="140"/>
      <c r="GJG107" s="140"/>
      <c r="GJH107" s="140"/>
      <c r="GJI107" s="140"/>
      <c r="GJJ107" s="140"/>
      <c r="GJK107" s="140"/>
      <c r="GJL107" s="140"/>
      <c r="GJM107" s="140"/>
      <c r="GJN107" s="140"/>
      <c r="GJO107" s="140"/>
      <c r="GJP107" s="140"/>
      <c r="GJQ107" s="140"/>
      <c r="GJR107" s="140"/>
      <c r="GJS107" s="140"/>
      <c r="GJT107" s="140"/>
      <c r="GJU107" s="140"/>
      <c r="GJV107" s="140"/>
      <c r="GJW107" s="140"/>
      <c r="GJX107" s="140"/>
      <c r="GJY107" s="140"/>
      <c r="GJZ107" s="140"/>
      <c r="GKA107" s="140"/>
      <c r="GKB107" s="140"/>
      <c r="GKC107" s="140"/>
      <c r="GKD107" s="140"/>
      <c r="GKE107" s="140"/>
      <c r="GKF107" s="140"/>
      <c r="GKG107" s="140"/>
      <c r="GKH107" s="140"/>
      <c r="GKI107" s="140"/>
      <c r="GKJ107" s="140"/>
      <c r="GKK107" s="140"/>
      <c r="GKL107" s="140"/>
      <c r="GKM107" s="140"/>
      <c r="GKN107" s="140"/>
      <c r="GKO107" s="140"/>
      <c r="GKP107" s="140"/>
      <c r="GKQ107" s="140"/>
      <c r="GKR107" s="140"/>
      <c r="GKS107" s="140"/>
      <c r="GKT107" s="140"/>
      <c r="GKU107" s="140"/>
      <c r="GKV107" s="140"/>
      <c r="GKW107" s="140"/>
      <c r="GKX107" s="140"/>
      <c r="GKY107" s="140"/>
      <c r="GKZ107" s="140"/>
      <c r="GLA107" s="140"/>
      <c r="GLB107" s="140"/>
      <c r="GLC107" s="140"/>
      <c r="GLD107" s="140"/>
      <c r="GLE107" s="140"/>
      <c r="GLF107" s="140"/>
      <c r="GLG107" s="140"/>
      <c r="GLH107" s="140"/>
      <c r="GLI107" s="140"/>
      <c r="GLJ107" s="140"/>
      <c r="GLK107" s="140"/>
      <c r="GLL107" s="140"/>
      <c r="GLM107" s="140"/>
      <c r="GLN107" s="140"/>
      <c r="GLO107" s="140"/>
      <c r="GLP107" s="140"/>
      <c r="GLQ107" s="140"/>
      <c r="GLR107" s="140"/>
      <c r="GLS107" s="140"/>
      <c r="GLT107" s="140"/>
      <c r="GLU107" s="140"/>
      <c r="GLV107" s="140"/>
      <c r="GLW107" s="140"/>
      <c r="GLX107" s="140"/>
      <c r="GLY107" s="140"/>
      <c r="GLZ107" s="140"/>
      <c r="GMA107" s="140"/>
      <c r="GMB107" s="140"/>
      <c r="GMC107" s="140"/>
      <c r="GMD107" s="140"/>
      <c r="GME107" s="140"/>
      <c r="GMF107" s="140"/>
      <c r="GMG107" s="140"/>
      <c r="GMH107" s="140"/>
      <c r="GMI107" s="140"/>
      <c r="GMJ107" s="140"/>
      <c r="GMK107" s="140"/>
      <c r="GML107" s="140"/>
      <c r="GMM107" s="140"/>
      <c r="GMN107" s="140"/>
      <c r="GMO107" s="140"/>
      <c r="GMP107" s="140"/>
      <c r="GMQ107" s="140"/>
      <c r="GMR107" s="140"/>
      <c r="GMS107" s="140"/>
      <c r="GMT107" s="140"/>
      <c r="GMU107" s="140"/>
      <c r="GMV107" s="140"/>
      <c r="GMW107" s="140"/>
      <c r="GMX107" s="140"/>
      <c r="GMY107" s="140"/>
      <c r="GMZ107" s="140"/>
      <c r="GNA107" s="140"/>
      <c r="GNB107" s="140"/>
      <c r="GNC107" s="140"/>
      <c r="GND107" s="140"/>
      <c r="GNE107" s="140"/>
      <c r="GNF107" s="140"/>
      <c r="GNG107" s="140"/>
      <c r="GNH107" s="140"/>
      <c r="GNI107" s="140"/>
      <c r="GNJ107" s="140"/>
      <c r="GNK107" s="140"/>
      <c r="GNL107" s="140"/>
      <c r="GNM107" s="140"/>
      <c r="GNN107" s="140"/>
      <c r="GNO107" s="140"/>
      <c r="GNP107" s="140"/>
      <c r="GNQ107" s="140"/>
      <c r="GNR107" s="140"/>
      <c r="GNS107" s="140"/>
      <c r="GNT107" s="140"/>
      <c r="GNU107" s="140"/>
      <c r="GNV107" s="140"/>
      <c r="GNW107" s="140"/>
      <c r="GNX107" s="140"/>
      <c r="GNY107" s="140"/>
      <c r="GNZ107" s="140"/>
      <c r="GOA107" s="140"/>
      <c r="GOB107" s="140"/>
      <c r="GOC107" s="140"/>
      <c r="GOD107" s="140"/>
      <c r="GOE107" s="140"/>
      <c r="GOF107" s="140"/>
      <c r="GOG107" s="140"/>
      <c r="GOH107" s="140"/>
      <c r="GOI107" s="140"/>
      <c r="GOJ107" s="140"/>
      <c r="GOK107" s="140"/>
      <c r="GOL107" s="140"/>
      <c r="GOM107" s="140"/>
      <c r="GON107" s="140"/>
      <c r="GOO107" s="140"/>
      <c r="GOP107" s="140"/>
      <c r="GOQ107" s="140"/>
      <c r="GOR107" s="140"/>
      <c r="GOS107" s="140"/>
      <c r="GOT107" s="140"/>
      <c r="GOU107" s="140"/>
      <c r="GOV107" s="140"/>
      <c r="GOW107" s="140"/>
      <c r="GOX107" s="140"/>
      <c r="GOY107" s="140"/>
      <c r="GOZ107" s="140"/>
      <c r="GPA107" s="140"/>
      <c r="GPB107" s="140"/>
      <c r="GPC107" s="140"/>
      <c r="GPD107" s="140"/>
      <c r="GPE107" s="140"/>
      <c r="GPF107" s="140"/>
      <c r="GPG107" s="140"/>
      <c r="GPH107" s="140"/>
      <c r="GPI107" s="140"/>
      <c r="GPJ107" s="140"/>
      <c r="GPK107" s="140"/>
      <c r="GPL107" s="140"/>
      <c r="GPM107" s="140"/>
      <c r="GPN107" s="140"/>
      <c r="GPO107" s="140"/>
      <c r="GPP107" s="140"/>
      <c r="GPQ107" s="140"/>
      <c r="GPR107" s="140"/>
      <c r="GPS107" s="140"/>
      <c r="GPT107" s="140"/>
      <c r="GPU107" s="140"/>
      <c r="GPV107" s="140"/>
      <c r="GPW107" s="140"/>
      <c r="GPX107" s="140"/>
      <c r="GPY107" s="140"/>
      <c r="GPZ107" s="140"/>
      <c r="GQA107" s="140"/>
      <c r="GQB107" s="140"/>
      <c r="GQC107" s="140"/>
      <c r="GQD107" s="140"/>
      <c r="GQE107" s="140"/>
      <c r="GQF107" s="140"/>
      <c r="GQG107" s="140"/>
      <c r="GQH107" s="140"/>
      <c r="GQI107" s="140"/>
      <c r="GQJ107" s="140"/>
      <c r="GQK107" s="140"/>
      <c r="GQL107" s="140"/>
      <c r="GQM107" s="140"/>
      <c r="GQN107" s="140"/>
      <c r="GQO107" s="140"/>
      <c r="GQP107" s="140"/>
      <c r="GQQ107" s="140"/>
      <c r="GQR107" s="140"/>
      <c r="GQS107" s="140"/>
      <c r="GQT107" s="140"/>
      <c r="GQU107" s="140"/>
      <c r="GQV107" s="140"/>
      <c r="GQW107" s="140"/>
      <c r="GQX107" s="140"/>
      <c r="GQY107" s="140"/>
      <c r="GQZ107" s="140"/>
      <c r="GRA107" s="140"/>
      <c r="GRB107" s="140"/>
      <c r="GRC107" s="140"/>
      <c r="GRD107" s="140"/>
      <c r="GRE107" s="140"/>
      <c r="GRF107" s="140"/>
      <c r="GRG107" s="140"/>
      <c r="GRH107" s="140"/>
      <c r="GRI107" s="140"/>
      <c r="GRJ107" s="140"/>
      <c r="GRK107" s="140"/>
      <c r="GRL107" s="140"/>
      <c r="GRM107" s="140"/>
      <c r="GRN107" s="140"/>
      <c r="GRO107" s="140"/>
      <c r="GRP107" s="140"/>
      <c r="GRQ107" s="140"/>
      <c r="GRR107" s="140"/>
      <c r="GRS107" s="140"/>
      <c r="GRT107" s="140"/>
      <c r="GRU107" s="140"/>
      <c r="GRV107" s="140"/>
      <c r="GRW107" s="140"/>
      <c r="GRX107" s="140"/>
      <c r="GRY107" s="140"/>
      <c r="GRZ107" s="140"/>
      <c r="GSA107" s="140"/>
      <c r="GSB107" s="140"/>
      <c r="GSC107" s="140"/>
      <c r="GSD107" s="140"/>
      <c r="GSE107" s="140"/>
      <c r="GSF107" s="140"/>
      <c r="GSG107" s="140"/>
      <c r="GSH107" s="140"/>
      <c r="GSI107" s="140"/>
      <c r="GSJ107" s="140"/>
      <c r="GSK107" s="140"/>
      <c r="GSL107" s="140"/>
      <c r="GSM107" s="140"/>
      <c r="GSN107" s="140"/>
      <c r="GSO107" s="140"/>
      <c r="GSP107" s="140"/>
      <c r="GSQ107" s="140"/>
      <c r="GSR107" s="140"/>
      <c r="GSS107" s="140"/>
      <c r="GST107" s="140"/>
      <c r="GSU107" s="140"/>
      <c r="GSV107" s="140"/>
      <c r="GSW107" s="140"/>
      <c r="GSX107" s="140"/>
      <c r="GSY107" s="140"/>
      <c r="GSZ107" s="140"/>
      <c r="GTA107" s="140"/>
      <c r="GTB107" s="140"/>
      <c r="GTC107" s="140"/>
      <c r="GTD107" s="140"/>
      <c r="GTE107" s="140"/>
      <c r="GTF107" s="140"/>
      <c r="GTG107" s="140"/>
      <c r="GTH107" s="140"/>
      <c r="GTI107" s="140"/>
      <c r="GTJ107" s="140"/>
      <c r="GTK107" s="140"/>
      <c r="GTL107" s="140"/>
      <c r="GTM107" s="140"/>
      <c r="GTN107" s="140"/>
      <c r="GTO107" s="140"/>
      <c r="GTP107" s="140"/>
      <c r="GTQ107" s="140"/>
      <c r="GTR107" s="140"/>
      <c r="GTS107" s="140"/>
      <c r="GTT107" s="140"/>
      <c r="GTU107" s="140"/>
      <c r="GTV107" s="140"/>
      <c r="GTW107" s="140"/>
      <c r="GTX107" s="140"/>
      <c r="GTY107" s="140"/>
      <c r="GTZ107" s="140"/>
      <c r="GUA107" s="140"/>
      <c r="GUB107" s="140"/>
      <c r="GUC107" s="140"/>
      <c r="GUD107" s="140"/>
      <c r="GUE107" s="140"/>
      <c r="GUF107" s="140"/>
      <c r="GUG107" s="140"/>
      <c r="GUH107" s="140"/>
      <c r="GUI107" s="140"/>
      <c r="GUJ107" s="140"/>
      <c r="GUK107" s="140"/>
      <c r="GUL107" s="140"/>
      <c r="GUM107" s="140"/>
      <c r="GUN107" s="140"/>
      <c r="GUO107" s="140"/>
      <c r="GUP107" s="140"/>
      <c r="GUQ107" s="140"/>
      <c r="GUR107" s="140"/>
      <c r="GUS107" s="140"/>
      <c r="GUT107" s="140"/>
      <c r="GUU107" s="140"/>
      <c r="GUV107" s="140"/>
      <c r="GUW107" s="140"/>
      <c r="GUX107" s="140"/>
      <c r="GUY107" s="140"/>
      <c r="GUZ107" s="140"/>
      <c r="GVA107" s="140"/>
      <c r="GVB107" s="140"/>
      <c r="GVC107" s="140"/>
      <c r="GVD107" s="140"/>
      <c r="GVE107" s="140"/>
      <c r="GVF107" s="140"/>
      <c r="GVG107" s="140"/>
      <c r="GVH107" s="140"/>
      <c r="GVI107" s="140"/>
      <c r="GVJ107" s="140"/>
      <c r="GVK107" s="140"/>
      <c r="GVL107" s="140"/>
      <c r="GVM107" s="140"/>
      <c r="GVN107" s="140"/>
      <c r="GVO107" s="140"/>
      <c r="GVP107" s="140"/>
      <c r="GVQ107" s="140"/>
      <c r="GVR107" s="140"/>
      <c r="GVS107" s="140"/>
      <c r="GVT107" s="140"/>
      <c r="GVU107" s="140"/>
      <c r="GVV107" s="140"/>
      <c r="GVW107" s="140"/>
      <c r="GVX107" s="140"/>
      <c r="GVY107" s="140"/>
      <c r="GVZ107" s="140"/>
      <c r="GWA107" s="140"/>
      <c r="GWB107" s="140"/>
      <c r="GWC107" s="140"/>
      <c r="GWD107" s="140"/>
      <c r="GWE107" s="140"/>
      <c r="GWF107" s="140"/>
      <c r="GWG107" s="140"/>
      <c r="GWH107" s="140"/>
      <c r="GWI107" s="140"/>
      <c r="GWJ107" s="140"/>
      <c r="GWK107" s="140"/>
      <c r="GWL107" s="140"/>
      <c r="GWM107" s="140"/>
      <c r="GWN107" s="140"/>
      <c r="GWO107" s="140"/>
      <c r="GWP107" s="140"/>
      <c r="GWQ107" s="140"/>
      <c r="GWR107" s="140"/>
      <c r="GWS107" s="140"/>
      <c r="GWT107" s="140"/>
      <c r="GWU107" s="140"/>
      <c r="GWV107" s="140"/>
      <c r="GWW107" s="140"/>
      <c r="GWX107" s="140"/>
      <c r="GWY107" s="140"/>
      <c r="GWZ107" s="140"/>
      <c r="GXA107" s="140"/>
      <c r="GXB107" s="140"/>
      <c r="GXC107" s="140"/>
      <c r="GXD107" s="140"/>
      <c r="GXE107" s="140"/>
      <c r="GXF107" s="140"/>
      <c r="GXG107" s="140"/>
      <c r="GXH107" s="140"/>
      <c r="GXI107" s="140"/>
      <c r="GXJ107" s="140"/>
      <c r="GXK107" s="140"/>
      <c r="GXL107" s="140"/>
      <c r="GXM107" s="140"/>
      <c r="GXN107" s="140"/>
      <c r="GXO107" s="140"/>
      <c r="GXP107" s="140"/>
      <c r="GXQ107" s="140"/>
      <c r="GXR107" s="140"/>
      <c r="GXS107" s="140"/>
      <c r="GXT107" s="140"/>
      <c r="GXU107" s="140"/>
      <c r="GXV107" s="140"/>
      <c r="GXW107" s="140"/>
      <c r="GXX107" s="140"/>
      <c r="GXY107" s="140"/>
      <c r="GXZ107" s="140"/>
      <c r="GYA107" s="140"/>
      <c r="GYB107" s="140"/>
      <c r="GYC107" s="140"/>
      <c r="GYD107" s="140"/>
      <c r="GYE107" s="140"/>
      <c r="GYF107" s="140"/>
      <c r="GYG107" s="140"/>
      <c r="GYH107" s="140"/>
      <c r="GYI107" s="140"/>
      <c r="GYJ107" s="140"/>
      <c r="GYK107" s="140"/>
      <c r="GYL107" s="140"/>
      <c r="GYM107" s="140"/>
      <c r="GYN107" s="140"/>
      <c r="GYO107" s="140"/>
      <c r="GYP107" s="140"/>
      <c r="GYQ107" s="140"/>
      <c r="GYR107" s="140"/>
      <c r="GYS107" s="140"/>
      <c r="GYT107" s="140"/>
      <c r="GYU107" s="140"/>
      <c r="GYV107" s="140"/>
      <c r="GYW107" s="140"/>
      <c r="GYX107" s="140"/>
      <c r="GYY107" s="140"/>
      <c r="GYZ107" s="140"/>
      <c r="GZA107" s="140"/>
      <c r="GZB107" s="140"/>
      <c r="GZC107" s="140"/>
      <c r="GZD107" s="140"/>
      <c r="GZE107" s="140"/>
      <c r="GZF107" s="140"/>
      <c r="GZG107" s="140"/>
      <c r="GZH107" s="140"/>
      <c r="GZI107" s="140"/>
      <c r="GZJ107" s="140"/>
      <c r="GZK107" s="140"/>
      <c r="GZL107" s="140"/>
      <c r="GZM107" s="140"/>
      <c r="GZN107" s="140"/>
      <c r="GZO107" s="140"/>
      <c r="GZP107" s="140"/>
      <c r="GZQ107" s="140"/>
      <c r="GZR107" s="140"/>
      <c r="GZS107" s="140"/>
      <c r="GZT107" s="140"/>
      <c r="GZU107" s="140"/>
      <c r="GZV107" s="140"/>
      <c r="GZW107" s="140"/>
      <c r="GZX107" s="140"/>
      <c r="GZY107" s="140"/>
      <c r="GZZ107" s="140"/>
      <c r="HAA107" s="140"/>
      <c r="HAB107" s="140"/>
      <c r="HAC107" s="140"/>
      <c r="HAD107" s="140"/>
      <c r="HAE107" s="140"/>
      <c r="HAF107" s="140"/>
      <c r="HAG107" s="140"/>
      <c r="HAH107" s="140"/>
      <c r="HAI107" s="140"/>
      <c r="HAJ107" s="140"/>
      <c r="HAK107" s="140"/>
      <c r="HAL107" s="140"/>
      <c r="HAM107" s="140"/>
      <c r="HAN107" s="140"/>
      <c r="HAO107" s="140"/>
      <c r="HAP107" s="140"/>
      <c r="HAQ107" s="140"/>
      <c r="HAR107" s="140"/>
      <c r="HAS107" s="140"/>
      <c r="HAT107" s="140"/>
      <c r="HAU107" s="140"/>
      <c r="HAV107" s="140"/>
      <c r="HAW107" s="140"/>
      <c r="HAX107" s="140"/>
      <c r="HAY107" s="140"/>
      <c r="HAZ107" s="140"/>
      <c r="HBA107" s="140"/>
      <c r="HBB107" s="140"/>
      <c r="HBC107" s="140"/>
      <c r="HBD107" s="140"/>
      <c r="HBE107" s="140"/>
      <c r="HBF107" s="140"/>
      <c r="HBG107" s="140"/>
      <c r="HBH107" s="140"/>
      <c r="HBI107" s="140"/>
      <c r="HBJ107" s="140"/>
      <c r="HBK107" s="140"/>
      <c r="HBL107" s="140"/>
      <c r="HBM107" s="140"/>
      <c r="HBN107" s="140"/>
      <c r="HBO107" s="140"/>
      <c r="HBP107" s="140"/>
      <c r="HBQ107" s="140"/>
      <c r="HBR107" s="140"/>
      <c r="HBS107" s="140"/>
      <c r="HBT107" s="140"/>
      <c r="HBU107" s="140"/>
      <c r="HBV107" s="140"/>
      <c r="HBW107" s="140"/>
      <c r="HBX107" s="140"/>
      <c r="HBY107" s="140"/>
      <c r="HBZ107" s="140"/>
      <c r="HCA107" s="140"/>
      <c r="HCB107" s="140"/>
      <c r="HCC107" s="140"/>
      <c r="HCD107" s="140"/>
      <c r="HCE107" s="140"/>
      <c r="HCF107" s="140"/>
      <c r="HCG107" s="140"/>
      <c r="HCH107" s="140"/>
      <c r="HCI107" s="140"/>
      <c r="HCJ107" s="140"/>
      <c r="HCK107" s="140"/>
      <c r="HCL107" s="140"/>
      <c r="HCM107" s="140"/>
      <c r="HCN107" s="140"/>
      <c r="HCO107" s="140"/>
      <c r="HCP107" s="140"/>
      <c r="HCQ107" s="140"/>
      <c r="HCR107" s="140"/>
      <c r="HCS107" s="140"/>
      <c r="HCT107" s="140"/>
      <c r="HCU107" s="140"/>
      <c r="HCV107" s="140"/>
      <c r="HCW107" s="140"/>
      <c r="HCX107" s="140"/>
      <c r="HCY107" s="140"/>
      <c r="HCZ107" s="140"/>
      <c r="HDA107" s="140"/>
      <c r="HDB107" s="140"/>
      <c r="HDC107" s="140"/>
      <c r="HDD107" s="140"/>
      <c r="HDE107" s="140"/>
      <c r="HDF107" s="140"/>
      <c r="HDG107" s="140"/>
      <c r="HDH107" s="140"/>
      <c r="HDI107" s="140"/>
      <c r="HDJ107" s="140"/>
      <c r="HDK107" s="140"/>
      <c r="HDL107" s="140"/>
      <c r="HDM107" s="140"/>
      <c r="HDN107" s="140"/>
      <c r="HDO107" s="140"/>
      <c r="HDP107" s="140"/>
      <c r="HDQ107" s="140"/>
      <c r="HDR107" s="140"/>
      <c r="HDS107" s="140"/>
      <c r="HDT107" s="140"/>
      <c r="HDU107" s="140"/>
      <c r="HDV107" s="140"/>
      <c r="HDW107" s="140"/>
      <c r="HDX107" s="140"/>
      <c r="HDY107" s="140"/>
      <c r="HDZ107" s="140"/>
      <c r="HEA107" s="140"/>
      <c r="HEB107" s="140"/>
      <c r="HEC107" s="140"/>
      <c r="HED107" s="140"/>
      <c r="HEE107" s="140"/>
      <c r="HEF107" s="140"/>
      <c r="HEG107" s="140"/>
      <c r="HEH107" s="140"/>
      <c r="HEI107" s="140"/>
      <c r="HEJ107" s="140"/>
      <c r="HEK107" s="140"/>
      <c r="HEL107" s="140"/>
      <c r="HEM107" s="140"/>
      <c r="HEN107" s="140"/>
      <c r="HEO107" s="140"/>
      <c r="HEP107" s="140"/>
      <c r="HEQ107" s="140"/>
      <c r="HER107" s="140"/>
      <c r="HES107" s="140"/>
      <c r="HET107" s="140"/>
      <c r="HEU107" s="140"/>
      <c r="HEV107" s="140"/>
      <c r="HEW107" s="140"/>
      <c r="HEX107" s="140"/>
      <c r="HEY107" s="140"/>
      <c r="HEZ107" s="140"/>
      <c r="HFA107" s="140"/>
      <c r="HFB107" s="140"/>
      <c r="HFC107" s="140"/>
      <c r="HFD107" s="140"/>
      <c r="HFE107" s="140"/>
      <c r="HFF107" s="140"/>
      <c r="HFG107" s="140"/>
      <c r="HFH107" s="140"/>
      <c r="HFI107" s="140"/>
      <c r="HFJ107" s="140"/>
      <c r="HFK107" s="140"/>
      <c r="HFL107" s="140"/>
      <c r="HFM107" s="140"/>
      <c r="HFN107" s="140"/>
      <c r="HFO107" s="140"/>
      <c r="HFP107" s="140"/>
      <c r="HFQ107" s="140"/>
      <c r="HFR107" s="140"/>
      <c r="HFS107" s="140"/>
      <c r="HFT107" s="140"/>
      <c r="HFU107" s="140"/>
      <c r="HFV107" s="140"/>
      <c r="HFW107" s="140"/>
      <c r="HFX107" s="140"/>
      <c r="HFY107" s="140"/>
      <c r="HFZ107" s="140"/>
      <c r="HGA107" s="140"/>
      <c r="HGB107" s="140"/>
      <c r="HGC107" s="140"/>
      <c r="HGD107" s="140"/>
      <c r="HGE107" s="140"/>
      <c r="HGF107" s="140"/>
      <c r="HGG107" s="140"/>
      <c r="HGH107" s="140"/>
      <c r="HGI107" s="140"/>
      <c r="HGJ107" s="140"/>
      <c r="HGK107" s="140"/>
      <c r="HGL107" s="140"/>
      <c r="HGM107" s="140"/>
      <c r="HGN107" s="140"/>
      <c r="HGO107" s="140"/>
      <c r="HGP107" s="140"/>
      <c r="HGQ107" s="140"/>
      <c r="HGR107" s="140"/>
      <c r="HGS107" s="140"/>
      <c r="HGT107" s="140"/>
      <c r="HGU107" s="140"/>
      <c r="HGV107" s="140"/>
      <c r="HGW107" s="140"/>
      <c r="HGX107" s="140"/>
      <c r="HGY107" s="140"/>
      <c r="HGZ107" s="140"/>
      <c r="HHA107" s="140"/>
      <c r="HHB107" s="140"/>
      <c r="HHC107" s="140"/>
      <c r="HHD107" s="140"/>
      <c r="HHE107" s="140"/>
      <c r="HHF107" s="140"/>
      <c r="HHG107" s="140"/>
      <c r="HHH107" s="140"/>
      <c r="HHI107" s="140"/>
      <c r="HHJ107" s="140"/>
      <c r="HHK107" s="140"/>
      <c r="HHL107" s="140"/>
      <c r="HHM107" s="140"/>
      <c r="HHN107" s="140"/>
      <c r="HHO107" s="140"/>
      <c r="HHP107" s="140"/>
      <c r="HHQ107" s="140"/>
      <c r="HHR107" s="140"/>
      <c r="HHS107" s="140"/>
      <c r="HHT107" s="140"/>
      <c r="HHU107" s="140"/>
      <c r="HHV107" s="140"/>
      <c r="HHW107" s="140"/>
      <c r="HHX107" s="140"/>
      <c r="HHY107" s="140"/>
      <c r="HHZ107" s="140"/>
      <c r="HIA107" s="140"/>
      <c r="HIB107" s="140"/>
      <c r="HIC107" s="140"/>
      <c r="HID107" s="140"/>
      <c r="HIE107" s="140"/>
      <c r="HIF107" s="140"/>
      <c r="HIG107" s="140"/>
      <c r="HIH107" s="140"/>
      <c r="HII107" s="140"/>
      <c r="HIJ107" s="140"/>
      <c r="HIK107" s="140"/>
      <c r="HIL107" s="140"/>
      <c r="HIM107" s="140"/>
      <c r="HIN107" s="140"/>
      <c r="HIO107" s="140"/>
      <c r="HIP107" s="140"/>
      <c r="HIQ107" s="140"/>
      <c r="HIR107" s="140"/>
      <c r="HIS107" s="140"/>
      <c r="HIT107" s="140"/>
      <c r="HIU107" s="140"/>
      <c r="HIV107" s="140"/>
      <c r="HIW107" s="140"/>
      <c r="HIX107" s="140"/>
      <c r="HIY107" s="140"/>
      <c r="HIZ107" s="140"/>
      <c r="HJA107" s="140"/>
      <c r="HJB107" s="140"/>
      <c r="HJC107" s="140"/>
      <c r="HJD107" s="140"/>
      <c r="HJE107" s="140"/>
      <c r="HJF107" s="140"/>
      <c r="HJG107" s="140"/>
      <c r="HJH107" s="140"/>
      <c r="HJI107" s="140"/>
      <c r="HJJ107" s="140"/>
      <c r="HJK107" s="140"/>
      <c r="HJL107" s="140"/>
      <c r="HJM107" s="140"/>
      <c r="HJN107" s="140"/>
      <c r="HJO107" s="140"/>
      <c r="HJP107" s="140"/>
      <c r="HJQ107" s="140"/>
      <c r="HJR107" s="140"/>
      <c r="HJS107" s="140"/>
      <c r="HJT107" s="140"/>
      <c r="HJU107" s="140"/>
      <c r="HJV107" s="140"/>
      <c r="HJW107" s="140"/>
      <c r="HJX107" s="140"/>
      <c r="HJY107" s="140"/>
      <c r="HJZ107" s="140"/>
      <c r="HKA107" s="140"/>
      <c r="HKB107" s="140"/>
      <c r="HKC107" s="140"/>
      <c r="HKD107" s="140"/>
      <c r="HKE107" s="140"/>
      <c r="HKF107" s="140"/>
      <c r="HKG107" s="140"/>
      <c r="HKH107" s="140"/>
      <c r="HKI107" s="140"/>
      <c r="HKJ107" s="140"/>
      <c r="HKK107" s="140"/>
      <c r="HKL107" s="140"/>
      <c r="HKM107" s="140"/>
      <c r="HKN107" s="140"/>
      <c r="HKO107" s="140"/>
      <c r="HKP107" s="140"/>
      <c r="HKQ107" s="140"/>
      <c r="HKR107" s="140"/>
      <c r="HKS107" s="140"/>
      <c r="HKT107" s="140"/>
      <c r="HKU107" s="140"/>
      <c r="HKV107" s="140"/>
      <c r="HKW107" s="140"/>
      <c r="HKX107" s="140"/>
      <c r="HKY107" s="140"/>
      <c r="HKZ107" s="140"/>
      <c r="HLA107" s="140"/>
      <c r="HLB107" s="140"/>
      <c r="HLC107" s="140"/>
      <c r="HLD107" s="140"/>
      <c r="HLE107" s="140"/>
      <c r="HLF107" s="140"/>
      <c r="HLG107" s="140"/>
      <c r="HLH107" s="140"/>
      <c r="HLI107" s="140"/>
      <c r="HLJ107" s="140"/>
      <c r="HLK107" s="140"/>
      <c r="HLL107" s="140"/>
      <c r="HLM107" s="140"/>
      <c r="HLN107" s="140"/>
      <c r="HLO107" s="140"/>
      <c r="HLP107" s="140"/>
      <c r="HLQ107" s="140"/>
      <c r="HLR107" s="140"/>
      <c r="HLS107" s="140"/>
      <c r="HLT107" s="140"/>
      <c r="HLU107" s="140"/>
      <c r="HLV107" s="140"/>
      <c r="HLW107" s="140"/>
      <c r="HLX107" s="140"/>
      <c r="HLY107" s="140"/>
      <c r="HLZ107" s="140"/>
      <c r="HMA107" s="140"/>
      <c r="HMB107" s="140"/>
      <c r="HMC107" s="140"/>
      <c r="HMD107" s="140"/>
      <c r="HME107" s="140"/>
      <c r="HMF107" s="140"/>
      <c r="HMG107" s="140"/>
      <c r="HMH107" s="140"/>
      <c r="HMI107" s="140"/>
      <c r="HMJ107" s="140"/>
      <c r="HMK107" s="140"/>
      <c r="HML107" s="140"/>
      <c r="HMM107" s="140"/>
      <c r="HMN107" s="140"/>
      <c r="HMO107" s="140"/>
      <c r="HMP107" s="140"/>
      <c r="HMQ107" s="140"/>
      <c r="HMR107" s="140"/>
      <c r="HMS107" s="140"/>
      <c r="HMT107" s="140"/>
      <c r="HMU107" s="140"/>
      <c r="HMV107" s="140"/>
      <c r="HMW107" s="140"/>
      <c r="HMX107" s="140"/>
      <c r="HMY107" s="140"/>
      <c r="HMZ107" s="140"/>
      <c r="HNA107" s="140"/>
      <c r="HNB107" s="140"/>
      <c r="HNC107" s="140"/>
      <c r="HND107" s="140"/>
      <c r="HNE107" s="140"/>
      <c r="HNF107" s="140"/>
      <c r="HNG107" s="140"/>
      <c r="HNH107" s="140"/>
      <c r="HNI107" s="140"/>
      <c r="HNJ107" s="140"/>
      <c r="HNK107" s="140"/>
      <c r="HNL107" s="140"/>
      <c r="HNM107" s="140"/>
      <c r="HNN107" s="140"/>
      <c r="HNO107" s="140"/>
      <c r="HNP107" s="140"/>
      <c r="HNQ107" s="140"/>
      <c r="HNR107" s="140"/>
      <c r="HNS107" s="140"/>
      <c r="HNT107" s="140"/>
      <c r="HNU107" s="140"/>
      <c r="HNV107" s="140"/>
      <c r="HNW107" s="140"/>
      <c r="HNX107" s="140"/>
      <c r="HNY107" s="140"/>
      <c r="HNZ107" s="140"/>
      <c r="HOA107" s="140"/>
      <c r="HOB107" s="140"/>
      <c r="HOC107" s="140"/>
      <c r="HOD107" s="140"/>
      <c r="HOE107" s="140"/>
      <c r="HOF107" s="140"/>
      <c r="HOG107" s="140"/>
      <c r="HOH107" s="140"/>
      <c r="HOI107" s="140"/>
      <c r="HOJ107" s="140"/>
      <c r="HOK107" s="140"/>
      <c r="HOL107" s="140"/>
      <c r="HOM107" s="140"/>
      <c r="HON107" s="140"/>
      <c r="HOO107" s="140"/>
      <c r="HOP107" s="140"/>
      <c r="HOQ107" s="140"/>
      <c r="HOR107" s="140"/>
      <c r="HOS107" s="140"/>
      <c r="HOT107" s="140"/>
      <c r="HOU107" s="140"/>
      <c r="HOV107" s="140"/>
      <c r="HOW107" s="140"/>
      <c r="HOX107" s="140"/>
      <c r="HOY107" s="140"/>
      <c r="HOZ107" s="140"/>
      <c r="HPA107" s="140"/>
      <c r="HPB107" s="140"/>
      <c r="HPC107" s="140"/>
      <c r="HPD107" s="140"/>
      <c r="HPE107" s="140"/>
      <c r="HPF107" s="140"/>
      <c r="HPG107" s="140"/>
      <c r="HPH107" s="140"/>
      <c r="HPI107" s="140"/>
      <c r="HPJ107" s="140"/>
      <c r="HPK107" s="140"/>
      <c r="HPL107" s="140"/>
      <c r="HPM107" s="140"/>
      <c r="HPN107" s="140"/>
      <c r="HPO107" s="140"/>
      <c r="HPP107" s="140"/>
      <c r="HPQ107" s="140"/>
      <c r="HPR107" s="140"/>
      <c r="HPS107" s="140"/>
      <c r="HPT107" s="140"/>
      <c r="HPU107" s="140"/>
      <c r="HPV107" s="140"/>
      <c r="HPW107" s="140"/>
      <c r="HPX107" s="140"/>
      <c r="HPY107" s="140"/>
      <c r="HPZ107" s="140"/>
      <c r="HQA107" s="140"/>
      <c r="HQB107" s="140"/>
      <c r="HQC107" s="140"/>
      <c r="HQD107" s="140"/>
      <c r="HQE107" s="140"/>
      <c r="HQF107" s="140"/>
      <c r="HQG107" s="140"/>
      <c r="HQH107" s="140"/>
      <c r="HQI107" s="140"/>
      <c r="HQJ107" s="140"/>
      <c r="HQK107" s="140"/>
      <c r="HQL107" s="140"/>
      <c r="HQM107" s="140"/>
      <c r="HQN107" s="140"/>
      <c r="HQO107" s="140"/>
      <c r="HQP107" s="140"/>
      <c r="HQQ107" s="140"/>
      <c r="HQR107" s="140"/>
      <c r="HQS107" s="140"/>
      <c r="HQT107" s="140"/>
      <c r="HQU107" s="140"/>
      <c r="HQV107" s="140"/>
      <c r="HQW107" s="140"/>
      <c r="HQX107" s="140"/>
      <c r="HQY107" s="140"/>
      <c r="HQZ107" s="140"/>
      <c r="HRA107" s="140"/>
      <c r="HRB107" s="140"/>
      <c r="HRC107" s="140"/>
      <c r="HRD107" s="140"/>
      <c r="HRE107" s="140"/>
      <c r="HRF107" s="140"/>
      <c r="HRG107" s="140"/>
      <c r="HRH107" s="140"/>
      <c r="HRI107" s="140"/>
      <c r="HRJ107" s="140"/>
      <c r="HRK107" s="140"/>
      <c r="HRL107" s="140"/>
      <c r="HRM107" s="140"/>
      <c r="HRN107" s="140"/>
      <c r="HRO107" s="140"/>
      <c r="HRP107" s="140"/>
      <c r="HRQ107" s="140"/>
      <c r="HRR107" s="140"/>
      <c r="HRS107" s="140"/>
      <c r="HRT107" s="140"/>
      <c r="HRU107" s="140"/>
      <c r="HRV107" s="140"/>
      <c r="HRW107" s="140"/>
      <c r="HRX107" s="140"/>
      <c r="HRY107" s="140"/>
      <c r="HRZ107" s="140"/>
      <c r="HSA107" s="140"/>
      <c r="HSB107" s="140"/>
      <c r="HSC107" s="140"/>
      <c r="HSD107" s="140"/>
      <c r="HSE107" s="140"/>
      <c r="HSF107" s="140"/>
      <c r="HSG107" s="140"/>
      <c r="HSH107" s="140"/>
      <c r="HSI107" s="140"/>
      <c r="HSJ107" s="140"/>
      <c r="HSK107" s="140"/>
      <c r="HSL107" s="140"/>
      <c r="HSM107" s="140"/>
      <c r="HSN107" s="140"/>
      <c r="HSO107" s="140"/>
      <c r="HSP107" s="140"/>
      <c r="HSQ107" s="140"/>
      <c r="HSR107" s="140"/>
      <c r="HSS107" s="140"/>
      <c r="HST107" s="140"/>
      <c r="HSU107" s="140"/>
      <c r="HSV107" s="140"/>
      <c r="HSW107" s="140"/>
      <c r="HSX107" s="140"/>
      <c r="HSY107" s="140"/>
      <c r="HSZ107" s="140"/>
      <c r="HTA107" s="140"/>
      <c r="HTB107" s="140"/>
      <c r="HTC107" s="140"/>
      <c r="HTD107" s="140"/>
      <c r="HTE107" s="140"/>
      <c r="HTF107" s="140"/>
      <c r="HTG107" s="140"/>
      <c r="HTH107" s="140"/>
      <c r="HTI107" s="140"/>
      <c r="HTJ107" s="140"/>
      <c r="HTK107" s="140"/>
      <c r="HTL107" s="140"/>
      <c r="HTM107" s="140"/>
      <c r="HTN107" s="140"/>
      <c r="HTO107" s="140"/>
      <c r="HTP107" s="140"/>
      <c r="HTQ107" s="140"/>
      <c r="HTR107" s="140"/>
      <c r="HTS107" s="140"/>
      <c r="HTT107" s="140"/>
      <c r="HTU107" s="140"/>
      <c r="HTV107" s="140"/>
      <c r="HTW107" s="140"/>
      <c r="HTX107" s="140"/>
      <c r="HTY107" s="140"/>
      <c r="HTZ107" s="140"/>
      <c r="HUA107" s="140"/>
      <c r="HUB107" s="140"/>
      <c r="HUC107" s="140"/>
      <c r="HUD107" s="140"/>
      <c r="HUE107" s="140"/>
      <c r="HUF107" s="140"/>
      <c r="HUG107" s="140"/>
      <c r="HUH107" s="140"/>
      <c r="HUI107" s="140"/>
      <c r="HUJ107" s="140"/>
      <c r="HUK107" s="140"/>
      <c r="HUL107" s="140"/>
      <c r="HUM107" s="140"/>
      <c r="HUN107" s="140"/>
      <c r="HUO107" s="140"/>
      <c r="HUP107" s="140"/>
      <c r="HUQ107" s="140"/>
      <c r="HUR107" s="140"/>
      <c r="HUS107" s="140"/>
      <c r="HUT107" s="140"/>
      <c r="HUU107" s="140"/>
      <c r="HUV107" s="140"/>
      <c r="HUW107" s="140"/>
      <c r="HUX107" s="140"/>
      <c r="HUY107" s="140"/>
      <c r="HUZ107" s="140"/>
      <c r="HVA107" s="140"/>
      <c r="HVB107" s="140"/>
      <c r="HVC107" s="140"/>
      <c r="HVD107" s="140"/>
      <c r="HVE107" s="140"/>
      <c r="HVF107" s="140"/>
      <c r="HVG107" s="140"/>
      <c r="HVH107" s="140"/>
      <c r="HVI107" s="140"/>
      <c r="HVJ107" s="140"/>
      <c r="HVK107" s="140"/>
      <c r="HVL107" s="140"/>
      <c r="HVM107" s="140"/>
      <c r="HVN107" s="140"/>
      <c r="HVO107" s="140"/>
      <c r="HVP107" s="140"/>
      <c r="HVQ107" s="140"/>
      <c r="HVR107" s="140"/>
      <c r="HVS107" s="140"/>
      <c r="HVT107" s="140"/>
      <c r="HVU107" s="140"/>
      <c r="HVV107" s="140"/>
      <c r="HVW107" s="140"/>
      <c r="HVX107" s="140"/>
      <c r="HVY107" s="140"/>
      <c r="HVZ107" s="140"/>
      <c r="HWA107" s="140"/>
      <c r="HWB107" s="140"/>
      <c r="HWC107" s="140"/>
      <c r="HWD107" s="140"/>
      <c r="HWE107" s="140"/>
      <c r="HWF107" s="140"/>
      <c r="HWG107" s="140"/>
      <c r="HWH107" s="140"/>
      <c r="HWI107" s="140"/>
      <c r="HWJ107" s="140"/>
      <c r="HWK107" s="140"/>
      <c r="HWL107" s="140"/>
      <c r="HWM107" s="140"/>
      <c r="HWN107" s="140"/>
      <c r="HWO107" s="140"/>
      <c r="HWP107" s="140"/>
      <c r="HWQ107" s="140"/>
      <c r="HWR107" s="140"/>
      <c r="HWS107" s="140"/>
      <c r="HWT107" s="140"/>
      <c r="HWU107" s="140"/>
      <c r="HWV107" s="140"/>
      <c r="HWW107" s="140"/>
      <c r="HWX107" s="140"/>
      <c r="HWY107" s="140"/>
      <c r="HWZ107" s="140"/>
      <c r="HXA107" s="140"/>
      <c r="HXB107" s="140"/>
      <c r="HXC107" s="140"/>
      <c r="HXD107" s="140"/>
      <c r="HXE107" s="140"/>
      <c r="HXF107" s="140"/>
      <c r="HXG107" s="140"/>
      <c r="HXH107" s="140"/>
      <c r="HXI107" s="140"/>
      <c r="HXJ107" s="140"/>
      <c r="HXK107" s="140"/>
      <c r="HXL107" s="140"/>
      <c r="HXM107" s="140"/>
      <c r="HXN107" s="140"/>
      <c r="HXO107" s="140"/>
      <c r="HXP107" s="140"/>
      <c r="HXQ107" s="140"/>
      <c r="HXR107" s="140"/>
      <c r="HXS107" s="140"/>
      <c r="HXT107" s="140"/>
      <c r="HXU107" s="140"/>
      <c r="HXV107" s="140"/>
      <c r="HXW107" s="140"/>
      <c r="HXX107" s="140"/>
      <c r="HXY107" s="140"/>
      <c r="HXZ107" s="140"/>
      <c r="HYA107" s="140"/>
      <c r="HYB107" s="140"/>
      <c r="HYC107" s="140"/>
      <c r="HYD107" s="140"/>
      <c r="HYE107" s="140"/>
      <c r="HYF107" s="140"/>
      <c r="HYG107" s="140"/>
      <c r="HYH107" s="140"/>
      <c r="HYI107" s="140"/>
      <c r="HYJ107" s="140"/>
      <c r="HYK107" s="140"/>
      <c r="HYL107" s="140"/>
      <c r="HYM107" s="140"/>
      <c r="HYN107" s="140"/>
      <c r="HYO107" s="140"/>
      <c r="HYP107" s="140"/>
      <c r="HYQ107" s="140"/>
      <c r="HYR107" s="140"/>
      <c r="HYS107" s="140"/>
      <c r="HYT107" s="140"/>
      <c r="HYU107" s="140"/>
      <c r="HYV107" s="140"/>
      <c r="HYW107" s="140"/>
      <c r="HYX107" s="140"/>
      <c r="HYY107" s="140"/>
      <c r="HYZ107" s="140"/>
      <c r="HZA107" s="140"/>
      <c r="HZB107" s="140"/>
      <c r="HZC107" s="140"/>
      <c r="HZD107" s="140"/>
      <c r="HZE107" s="140"/>
      <c r="HZF107" s="140"/>
      <c r="HZG107" s="140"/>
      <c r="HZH107" s="140"/>
      <c r="HZI107" s="140"/>
      <c r="HZJ107" s="140"/>
      <c r="HZK107" s="140"/>
      <c r="HZL107" s="140"/>
      <c r="HZM107" s="140"/>
      <c r="HZN107" s="140"/>
      <c r="HZO107" s="140"/>
      <c r="HZP107" s="140"/>
      <c r="HZQ107" s="140"/>
      <c r="HZR107" s="140"/>
      <c r="HZS107" s="140"/>
      <c r="HZT107" s="140"/>
      <c r="HZU107" s="140"/>
      <c r="HZV107" s="140"/>
      <c r="HZW107" s="140"/>
      <c r="HZX107" s="140"/>
      <c r="HZY107" s="140"/>
      <c r="HZZ107" s="140"/>
      <c r="IAA107" s="140"/>
      <c r="IAB107" s="140"/>
      <c r="IAC107" s="140"/>
      <c r="IAD107" s="140"/>
      <c r="IAE107" s="140"/>
      <c r="IAF107" s="140"/>
      <c r="IAG107" s="140"/>
      <c r="IAH107" s="140"/>
      <c r="IAI107" s="140"/>
      <c r="IAJ107" s="140"/>
      <c r="IAK107" s="140"/>
      <c r="IAL107" s="140"/>
      <c r="IAM107" s="140"/>
      <c r="IAN107" s="140"/>
      <c r="IAO107" s="140"/>
      <c r="IAP107" s="140"/>
      <c r="IAQ107" s="140"/>
      <c r="IAR107" s="140"/>
      <c r="IAS107" s="140"/>
      <c r="IAT107" s="140"/>
      <c r="IAU107" s="140"/>
      <c r="IAV107" s="140"/>
      <c r="IAW107" s="140"/>
      <c r="IAX107" s="140"/>
      <c r="IAY107" s="140"/>
      <c r="IAZ107" s="140"/>
      <c r="IBA107" s="140"/>
      <c r="IBB107" s="140"/>
      <c r="IBC107" s="140"/>
      <c r="IBD107" s="140"/>
      <c r="IBE107" s="140"/>
      <c r="IBF107" s="140"/>
      <c r="IBG107" s="140"/>
      <c r="IBH107" s="140"/>
      <c r="IBI107" s="140"/>
      <c r="IBJ107" s="140"/>
      <c r="IBK107" s="140"/>
      <c r="IBL107" s="140"/>
      <c r="IBM107" s="140"/>
      <c r="IBN107" s="140"/>
      <c r="IBO107" s="140"/>
      <c r="IBP107" s="140"/>
      <c r="IBQ107" s="140"/>
      <c r="IBR107" s="140"/>
      <c r="IBS107" s="140"/>
      <c r="IBT107" s="140"/>
      <c r="IBU107" s="140"/>
      <c r="IBV107" s="140"/>
      <c r="IBW107" s="140"/>
      <c r="IBX107" s="140"/>
      <c r="IBY107" s="140"/>
      <c r="IBZ107" s="140"/>
      <c r="ICA107" s="140"/>
      <c r="ICB107" s="140"/>
      <c r="ICC107" s="140"/>
      <c r="ICD107" s="140"/>
      <c r="ICE107" s="140"/>
      <c r="ICF107" s="140"/>
      <c r="ICG107" s="140"/>
      <c r="ICH107" s="140"/>
      <c r="ICI107" s="140"/>
      <c r="ICJ107" s="140"/>
      <c r="ICK107" s="140"/>
      <c r="ICL107" s="140"/>
      <c r="ICM107" s="140"/>
      <c r="ICN107" s="140"/>
      <c r="ICO107" s="140"/>
      <c r="ICP107" s="140"/>
      <c r="ICQ107" s="140"/>
      <c r="ICR107" s="140"/>
      <c r="ICS107" s="140"/>
      <c r="ICT107" s="140"/>
      <c r="ICU107" s="140"/>
      <c r="ICV107" s="140"/>
      <c r="ICW107" s="140"/>
      <c r="ICX107" s="140"/>
      <c r="ICY107" s="140"/>
      <c r="ICZ107" s="140"/>
      <c r="IDA107" s="140"/>
      <c r="IDB107" s="140"/>
      <c r="IDC107" s="140"/>
      <c r="IDD107" s="140"/>
      <c r="IDE107" s="140"/>
      <c r="IDF107" s="140"/>
      <c r="IDG107" s="140"/>
      <c r="IDH107" s="140"/>
      <c r="IDI107" s="140"/>
      <c r="IDJ107" s="140"/>
      <c r="IDK107" s="140"/>
      <c r="IDL107" s="140"/>
      <c r="IDM107" s="140"/>
      <c r="IDN107" s="140"/>
      <c r="IDO107" s="140"/>
      <c r="IDP107" s="140"/>
      <c r="IDQ107" s="140"/>
      <c r="IDR107" s="140"/>
      <c r="IDS107" s="140"/>
      <c r="IDT107" s="140"/>
      <c r="IDU107" s="140"/>
      <c r="IDV107" s="140"/>
      <c r="IDW107" s="140"/>
      <c r="IDX107" s="140"/>
      <c r="IDY107" s="140"/>
      <c r="IDZ107" s="140"/>
      <c r="IEA107" s="140"/>
      <c r="IEB107" s="140"/>
      <c r="IEC107" s="140"/>
      <c r="IED107" s="140"/>
      <c r="IEE107" s="140"/>
      <c r="IEF107" s="140"/>
      <c r="IEG107" s="140"/>
      <c r="IEH107" s="140"/>
      <c r="IEI107" s="140"/>
      <c r="IEJ107" s="140"/>
      <c r="IEK107" s="140"/>
      <c r="IEL107" s="140"/>
      <c r="IEM107" s="140"/>
      <c r="IEN107" s="140"/>
      <c r="IEO107" s="140"/>
      <c r="IEP107" s="140"/>
      <c r="IEQ107" s="140"/>
      <c r="IER107" s="140"/>
      <c r="IES107" s="140"/>
      <c r="IET107" s="140"/>
      <c r="IEU107" s="140"/>
      <c r="IEV107" s="140"/>
      <c r="IEW107" s="140"/>
      <c r="IEX107" s="140"/>
      <c r="IEY107" s="140"/>
      <c r="IEZ107" s="140"/>
      <c r="IFA107" s="140"/>
      <c r="IFB107" s="140"/>
      <c r="IFC107" s="140"/>
      <c r="IFD107" s="140"/>
      <c r="IFE107" s="140"/>
      <c r="IFF107" s="140"/>
      <c r="IFG107" s="140"/>
      <c r="IFH107" s="140"/>
      <c r="IFI107" s="140"/>
      <c r="IFJ107" s="140"/>
      <c r="IFK107" s="140"/>
      <c r="IFL107" s="140"/>
      <c r="IFM107" s="140"/>
      <c r="IFN107" s="140"/>
      <c r="IFO107" s="140"/>
      <c r="IFP107" s="140"/>
      <c r="IFQ107" s="140"/>
      <c r="IFR107" s="140"/>
      <c r="IFS107" s="140"/>
      <c r="IFT107" s="140"/>
      <c r="IFU107" s="140"/>
      <c r="IFV107" s="140"/>
      <c r="IFW107" s="140"/>
      <c r="IFX107" s="140"/>
      <c r="IFY107" s="140"/>
      <c r="IFZ107" s="140"/>
      <c r="IGA107" s="140"/>
      <c r="IGB107" s="140"/>
      <c r="IGC107" s="140"/>
      <c r="IGD107" s="140"/>
      <c r="IGE107" s="140"/>
      <c r="IGF107" s="140"/>
      <c r="IGG107" s="140"/>
      <c r="IGH107" s="140"/>
      <c r="IGI107" s="140"/>
      <c r="IGJ107" s="140"/>
      <c r="IGK107" s="140"/>
      <c r="IGL107" s="140"/>
      <c r="IGM107" s="140"/>
      <c r="IGN107" s="140"/>
      <c r="IGO107" s="140"/>
      <c r="IGP107" s="140"/>
      <c r="IGQ107" s="140"/>
      <c r="IGR107" s="140"/>
      <c r="IGS107" s="140"/>
      <c r="IGT107" s="140"/>
      <c r="IGU107" s="140"/>
      <c r="IGV107" s="140"/>
      <c r="IGW107" s="140"/>
      <c r="IGX107" s="140"/>
      <c r="IGY107" s="140"/>
      <c r="IGZ107" s="140"/>
      <c r="IHA107" s="140"/>
      <c r="IHB107" s="140"/>
      <c r="IHC107" s="140"/>
      <c r="IHD107" s="140"/>
      <c r="IHE107" s="140"/>
      <c r="IHF107" s="140"/>
      <c r="IHG107" s="140"/>
      <c r="IHH107" s="140"/>
      <c r="IHI107" s="140"/>
      <c r="IHJ107" s="140"/>
      <c r="IHK107" s="140"/>
      <c r="IHL107" s="140"/>
      <c r="IHM107" s="140"/>
      <c r="IHN107" s="140"/>
      <c r="IHO107" s="140"/>
      <c r="IHP107" s="140"/>
      <c r="IHQ107" s="140"/>
      <c r="IHR107" s="140"/>
      <c r="IHS107" s="140"/>
      <c r="IHT107" s="140"/>
      <c r="IHU107" s="140"/>
      <c r="IHV107" s="140"/>
      <c r="IHW107" s="140"/>
      <c r="IHX107" s="140"/>
      <c r="IHY107" s="140"/>
      <c r="IHZ107" s="140"/>
      <c r="IIA107" s="140"/>
      <c r="IIB107" s="140"/>
      <c r="IIC107" s="140"/>
      <c r="IID107" s="140"/>
      <c r="IIE107" s="140"/>
      <c r="IIF107" s="140"/>
      <c r="IIG107" s="140"/>
      <c r="IIH107" s="140"/>
      <c r="III107" s="140"/>
      <c r="IIJ107" s="140"/>
      <c r="IIK107" s="140"/>
      <c r="IIL107" s="140"/>
      <c r="IIM107" s="140"/>
      <c r="IIN107" s="140"/>
      <c r="IIO107" s="140"/>
      <c r="IIP107" s="140"/>
      <c r="IIQ107" s="140"/>
      <c r="IIR107" s="140"/>
      <c r="IIS107" s="140"/>
      <c r="IIT107" s="140"/>
      <c r="IIU107" s="140"/>
      <c r="IIV107" s="140"/>
      <c r="IIW107" s="140"/>
      <c r="IIX107" s="140"/>
      <c r="IIY107" s="140"/>
      <c r="IIZ107" s="140"/>
      <c r="IJA107" s="140"/>
      <c r="IJB107" s="140"/>
      <c r="IJC107" s="140"/>
      <c r="IJD107" s="140"/>
      <c r="IJE107" s="140"/>
      <c r="IJF107" s="140"/>
      <c r="IJG107" s="140"/>
      <c r="IJH107" s="140"/>
      <c r="IJI107" s="140"/>
      <c r="IJJ107" s="140"/>
      <c r="IJK107" s="140"/>
      <c r="IJL107" s="140"/>
      <c r="IJM107" s="140"/>
      <c r="IJN107" s="140"/>
      <c r="IJO107" s="140"/>
      <c r="IJP107" s="140"/>
      <c r="IJQ107" s="140"/>
      <c r="IJR107" s="140"/>
      <c r="IJS107" s="140"/>
      <c r="IJT107" s="140"/>
      <c r="IJU107" s="140"/>
      <c r="IJV107" s="140"/>
      <c r="IJW107" s="140"/>
      <c r="IJX107" s="140"/>
      <c r="IJY107" s="140"/>
      <c r="IJZ107" s="140"/>
      <c r="IKA107" s="140"/>
      <c r="IKB107" s="140"/>
      <c r="IKC107" s="140"/>
      <c r="IKD107" s="140"/>
      <c r="IKE107" s="140"/>
      <c r="IKF107" s="140"/>
      <c r="IKG107" s="140"/>
      <c r="IKH107" s="140"/>
      <c r="IKI107" s="140"/>
      <c r="IKJ107" s="140"/>
      <c r="IKK107" s="140"/>
      <c r="IKL107" s="140"/>
      <c r="IKM107" s="140"/>
      <c r="IKN107" s="140"/>
      <c r="IKO107" s="140"/>
      <c r="IKP107" s="140"/>
      <c r="IKQ107" s="140"/>
      <c r="IKR107" s="140"/>
      <c r="IKS107" s="140"/>
      <c r="IKT107" s="140"/>
      <c r="IKU107" s="140"/>
      <c r="IKV107" s="140"/>
      <c r="IKW107" s="140"/>
      <c r="IKX107" s="140"/>
      <c r="IKY107" s="140"/>
      <c r="IKZ107" s="140"/>
      <c r="ILA107" s="140"/>
      <c r="ILB107" s="140"/>
      <c r="ILC107" s="140"/>
      <c r="ILD107" s="140"/>
      <c r="ILE107" s="140"/>
      <c r="ILF107" s="140"/>
      <c r="ILG107" s="140"/>
      <c r="ILH107" s="140"/>
      <c r="ILI107" s="140"/>
      <c r="ILJ107" s="140"/>
      <c r="ILK107" s="140"/>
      <c r="ILL107" s="140"/>
      <c r="ILM107" s="140"/>
      <c r="ILN107" s="140"/>
      <c r="ILO107" s="140"/>
      <c r="ILP107" s="140"/>
      <c r="ILQ107" s="140"/>
      <c r="ILR107" s="140"/>
      <c r="ILS107" s="140"/>
      <c r="ILT107" s="140"/>
      <c r="ILU107" s="140"/>
      <c r="ILV107" s="140"/>
      <c r="ILW107" s="140"/>
      <c r="ILX107" s="140"/>
      <c r="ILY107" s="140"/>
      <c r="ILZ107" s="140"/>
      <c r="IMA107" s="140"/>
      <c r="IMB107" s="140"/>
      <c r="IMC107" s="140"/>
      <c r="IMD107" s="140"/>
      <c r="IME107" s="140"/>
      <c r="IMF107" s="140"/>
      <c r="IMG107" s="140"/>
      <c r="IMH107" s="140"/>
      <c r="IMI107" s="140"/>
      <c r="IMJ107" s="140"/>
      <c r="IMK107" s="140"/>
      <c r="IML107" s="140"/>
      <c r="IMM107" s="140"/>
      <c r="IMN107" s="140"/>
      <c r="IMO107" s="140"/>
      <c r="IMP107" s="140"/>
      <c r="IMQ107" s="140"/>
      <c r="IMR107" s="140"/>
      <c r="IMS107" s="140"/>
      <c r="IMT107" s="140"/>
      <c r="IMU107" s="140"/>
      <c r="IMV107" s="140"/>
      <c r="IMW107" s="140"/>
      <c r="IMX107" s="140"/>
      <c r="IMY107" s="140"/>
      <c r="IMZ107" s="140"/>
      <c r="INA107" s="140"/>
      <c r="INB107" s="140"/>
      <c r="INC107" s="140"/>
      <c r="IND107" s="140"/>
      <c r="INE107" s="140"/>
      <c r="INF107" s="140"/>
      <c r="ING107" s="140"/>
      <c r="INH107" s="140"/>
      <c r="INI107" s="140"/>
      <c r="INJ107" s="140"/>
      <c r="INK107" s="140"/>
      <c r="INL107" s="140"/>
      <c r="INM107" s="140"/>
      <c r="INN107" s="140"/>
      <c r="INO107" s="140"/>
      <c r="INP107" s="140"/>
      <c r="INQ107" s="140"/>
      <c r="INR107" s="140"/>
      <c r="INS107" s="140"/>
      <c r="INT107" s="140"/>
      <c r="INU107" s="140"/>
      <c r="INV107" s="140"/>
      <c r="INW107" s="140"/>
      <c r="INX107" s="140"/>
      <c r="INY107" s="140"/>
      <c r="INZ107" s="140"/>
      <c r="IOA107" s="140"/>
      <c r="IOB107" s="140"/>
      <c r="IOC107" s="140"/>
      <c r="IOD107" s="140"/>
      <c r="IOE107" s="140"/>
      <c r="IOF107" s="140"/>
      <c r="IOG107" s="140"/>
      <c r="IOH107" s="140"/>
      <c r="IOI107" s="140"/>
      <c r="IOJ107" s="140"/>
      <c r="IOK107" s="140"/>
      <c r="IOL107" s="140"/>
      <c r="IOM107" s="140"/>
      <c r="ION107" s="140"/>
      <c r="IOO107" s="140"/>
      <c r="IOP107" s="140"/>
      <c r="IOQ107" s="140"/>
      <c r="IOR107" s="140"/>
      <c r="IOS107" s="140"/>
      <c r="IOT107" s="140"/>
      <c r="IOU107" s="140"/>
      <c r="IOV107" s="140"/>
      <c r="IOW107" s="140"/>
      <c r="IOX107" s="140"/>
      <c r="IOY107" s="140"/>
      <c r="IOZ107" s="140"/>
      <c r="IPA107" s="140"/>
      <c r="IPB107" s="140"/>
      <c r="IPC107" s="140"/>
      <c r="IPD107" s="140"/>
      <c r="IPE107" s="140"/>
      <c r="IPF107" s="140"/>
      <c r="IPG107" s="140"/>
      <c r="IPH107" s="140"/>
      <c r="IPI107" s="140"/>
      <c r="IPJ107" s="140"/>
      <c r="IPK107" s="140"/>
      <c r="IPL107" s="140"/>
      <c r="IPM107" s="140"/>
      <c r="IPN107" s="140"/>
      <c r="IPO107" s="140"/>
      <c r="IPP107" s="140"/>
      <c r="IPQ107" s="140"/>
      <c r="IPR107" s="140"/>
      <c r="IPS107" s="140"/>
      <c r="IPT107" s="140"/>
      <c r="IPU107" s="140"/>
      <c r="IPV107" s="140"/>
      <c r="IPW107" s="140"/>
      <c r="IPX107" s="140"/>
      <c r="IPY107" s="140"/>
      <c r="IPZ107" s="140"/>
      <c r="IQA107" s="140"/>
      <c r="IQB107" s="140"/>
      <c r="IQC107" s="140"/>
      <c r="IQD107" s="140"/>
      <c r="IQE107" s="140"/>
      <c r="IQF107" s="140"/>
      <c r="IQG107" s="140"/>
      <c r="IQH107" s="140"/>
      <c r="IQI107" s="140"/>
      <c r="IQJ107" s="140"/>
      <c r="IQK107" s="140"/>
      <c r="IQL107" s="140"/>
      <c r="IQM107" s="140"/>
      <c r="IQN107" s="140"/>
      <c r="IQO107" s="140"/>
      <c r="IQP107" s="140"/>
      <c r="IQQ107" s="140"/>
      <c r="IQR107" s="140"/>
      <c r="IQS107" s="140"/>
      <c r="IQT107" s="140"/>
      <c r="IQU107" s="140"/>
      <c r="IQV107" s="140"/>
      <c r="IQW107" s="140"/>
      <c r="IQX107" s="140"/>
      <c r="IQY107" s="140"/>
      <c r="IQZ107" s="140"/>
      <c r="IRA107" s="140"/>
      <c r="IRB107" s="140"/>
      <c r="IRC107" s="140"/>
      <c r="IRD107" s="140"/>
      <c r="IRE107" s="140"/>
      <c r="IRF107" s="140"/>
      <c r="IRG107" s="140"/>
      <c r="IRH107" s="140"/>
      <c r="IRI107" s="140"/>
      <c r="IRJ107" s="140"/>
      <c r="IRK107" s="140"/>
      <c r="IRL107" s="140"/>
      <c r="IRM107" s="140"/>
      <c r="IRN107" s="140"/>
      <c r="IRO107" s="140"/>
      <c r="IRP107" s="140"/>
      <c r="IRQ107" s="140"/>
      <c r="IRR107" s="140"/>
      <c r="IRS107" s="140"/>
      <c r="IRT107" s="140"/>
      <c r="IRU107" s="140"/>
      <c r="IRV107" s="140"/>
      <c r="IRW107" s="140"/>
      <c r="IRX107" s="140"/>
      <c r="IRY107" s="140"/>
      <c r="IRZ107" s="140"/>
      <c r="ISA107" s="140"/>
      <c r="ISB107" s="140"/>
      <c r="ISC107" s="140"/>
      <c r="ISD107" s="140"/>
      <c r="ISE107" s="140"/>
      <c r="ISF107" s="140"/>
      <c r="ISG107" s="140"/>
      <c r="ISH107" s="140"/>
      <c r="ISI107" s="140"/>
      <c r="ISJ107" s="140"/>
      <c r="ISK107" s="140"/>
      <c r="ISL107" s="140"/>
      <c r="ISM107" s="140"/>
      <c r="ISN107" s="140"/>
      <c r="ISO107" s="140"/>
      <c r="ISP107" s="140"/>
      <c r="ISQ107" s="140"/>
      <c r="ISR107" s="140"/>
      <c r="ISS107" s="140"/>
      <c r="IST107" s="140"/>
      <c r="ISU107" s="140"/>
      <c r="ISV107" s="140"/>
      <c r="ISW107" s="140"/>
      <c r="ISX107" s="140"/>
      <c r="ISY107" s="140"/>
      <c r="ISZ107" s="140"/>
      <c r="ITA107" s="140"/>
      <c r="ITB107" s="140"/>
      <c r="ITC107" s="140"/>
      <c r="ITD107" s="140"/>
      <c r="ITE107" s="140"/>
      <c r="ITF107" s="140"/>
      <c r="ITG107" s="140"/>
      <c r="ITH107" s="140"/>
      <c r="ITI107" s="140"/>
      <c r="ITJ107" s="140"/>
      <c r="ITK107" s="140"/>
      <c r="ITL107" s="140"/>
      <c r="ITM107" s="140"/>
      <c r="ITN107" s="140"/>
      <c r="ITO107" s="140"/>
      <c r="ITP107" s="140"/>
      <c r="ITQ107" s="140"/>
      <c r="ITR107" s="140"/>
      <c r="ITS107" s="140"/>
      <c r="ITT107" s="140"/>
      <c r="ITU107" s="140"/>
      <c r="ITV107" s="140"/>
      <c r="ITW107" s="140"/>
      <c r="ITX107" s="140"/>
      <c r="ITY107" s="140"/>
      <c r="ITZ107" s="140"/>
      <c r="IUA107" s="140"/>
      <c r="IUB107" s="140"/>
      <c r="IUC107" s="140"/>
      <c r="IUD107" s="140"/>
      <c r="IUE107" s="140"/>
      <c r="IUF107" s="140"/>
      <c r="IUG107" s="140"/>
      <c r="IUH107" s="140"/>
      <c r="IUI107" s="140"/>
      <c r="IUJ107" s="140"/>
      <c r="IUK107" s="140"/>
      <c r="IUL107" s="140"/>
      <c r="IUM107" s="140"/>
      <c r="IUN107" s="140"/>
      <c r="IUO107" s="140"/>
      <c r="IUP107" s="140"/>
      <c r="IUQ107" s="140"/>
      <c r="IUR107" s="140"/>
      <c r="IUS107" s="140"/>
      <c r="IUT107" s="140"/>
      <c r="IUU107" s="140"/>
      <c r="IUV107" s="140"/>
      <c r="IUW107" s="140"/>
      <c r="IUX107" s="140"/>
      <c r="IUY107" s="140"/>
      <c r="IUZ107" s="140"/>
      <c r="IVA107" s="140"/>
      <c r="IVB107" s="140"/>
      <c r="IVC107" s="140"/>
      <c r="IVD107" s="140"/>
      <c r="IVE107" s="140"/>
      <c r="IVF107" s="140"/>
      <c r="IVG107" s="140"/>
      <c r="IVH107" s="140"/>
      <c r="IVI107" s="140"/>
      <c r="IVJ107" s="140"/>
      <c r="IVK107" s="140"/>
      <c r="IVL107" s="140"/>
      <c r="IVM107" s="140"/>
      <c r="IVN107" s="140"/>
      <c r="IVO107" s="140"/>
      <c r="IVP107" s="140"/>
      <c r="IVQ107" s="140"/>
      <c r="IVR107" s="140"/>
      <c r="IVS107" s="140"/>
      <c r="IVT107" s="140"/>
      <c r="IVU107" s="140"/>
      <c r="IVV107" s="140"/>
      <c r="IVW107" s="140"/>
      <c r="IVX107" s="140"/>
      <c r="IVY107" s="140"/>
      <c r="IVZ107" s="140"/>
      <c r="IWA107" s="140"/>
      <c r="IWB107" s="140"/>
      <c r="IWC107" s="140"/>
      <c r="IWD107" s="140"/>
      <c r="IWE107" s="140"/>
      <c r="IWF107" s="140"/>
      <c r="IWG107" s="140"/>
      <c r="IWH107" s="140"/>
      <c r="IWI107" s="140"/>
      <c r="IWJ107" s="140"/>
      <c r="IWK107" s="140"/>
      <c r="IWL107" s="140"/>
      <c r="IWM107" s="140"/>
      <c r="IWN107" s="140"/>
      <c r="IWO107" s="140"/>
      <c r="IWP107" s="140"/>
      <c r="IWQ107" s="140"/>
      <c r="IWR107" s="140"/>
      <c r="IWS107" s="140"/>
      <c r="IWT107" s="140"/>
      <c r="IWU107" s="140"/>
      <c r="IWV107" s="140"/>
      <c r="IWW107" s="140"/>
      <c r="IWX107" s="140"/>
      <c r="IWY107" s="140"/>
      <c r="IWZ107" s="140"/>
      <c r="IXA107" s="140"/>
      <c r="IXB107" s="140"/>
      <c r="IXC107" s="140"/>
      <c r="IXD107" s="140"/>
      <c r="IXE107" s="140"/>
      <c r="IXF107" s="140"/>
      <c r="IXG107" s="140"/>
      <c r="IXH107" s="140"/>
      <c r="IXI107" s="140"/>
      <c r="IXJ107" s="140"/>
      <c r="IXK107" s="140"/>
      <c r="IXL107" s="140"/>
      <c r="IXM107" s="140"/>
      <c r="IXN107" s="140"/>
      <c r="IXO107" s="140"/>
      <c r="IXP107" s="140"/>
      <c r="IXQ107" s="140"/>
      <c r="IXR107" s="140"/>
      <c r="IXS107" s="140"/>
      <c r="IXT107" s="140"/>
      <c r="IXU107" s="140"/>
      <c r="IXV107" s="140"/>
      <c r="IXW107" s="140"/>
      <c r="IXX107" s="140"/>
      <c r="IXY107" s="140"/>
      <c r="IXZ107" s="140"/>
      <c r="IYA107" s="140"/>
      <c r="IYB107" s="140"/>
      <c r="IYC107" s="140"/>
      <c r="IYD107" s="140"/>
      <c r="IYE107" s="140"/>
      <c r="IYF107" s="140"/>
      <c r="IYG107" s="140"/>
      <c r="IYH107" s="140"/>
      <c r="IYI107" s="140"/>
      <c r="IYJ107" s="140"/>
      <c r="IYK107" s="140"/>
      <c r="IYL107" s="140"/>
      <c r="IYM107" s="140"/>
      <c r="IYN107" s="140"/>
      <c r="IYO107" s="140"/>
      <c r="IYP107" s="140"/>
      <c r="IYQ107" s="140"/>
      <c r="IYR107" s="140"/>
      <c r="IYS107" s="140"/>
      <c r="IYT107" s="140"/>
      <c r="IYU107" s="140"/>
      <c r="IYV107" s="140"/>
      <c r="IYW107" s="140"/>
      <c r="IYX107" s="140"/>
      <c r="IYY107" s="140"/>
      <c r="IYZ107" s="140"/>
      <c r="IZA107" s="140"/>
      <c r="IZB107" s="140"/>
      <c r="IZC107" s="140"/>
      <c r="IZD107" s="140"/>
      <c r="IZE107" s="140"/>
      <c r="IZF107" s="140"/>
      <c r="IZG107" s="140"/>
      <c r="IZH107" s="140"/>
      <c r="IZI107" s="140"/>
      <c r="IZJ107" s="140"/>
      <c r="IZK107" s="140"/>
      <c r="IZL107" s="140"/>
      <c r="IZM107" s="140"/>
      <c r="IZN107" s="140"/>
      <c r="IZO107" s="140"/>
      <c r="IZP107" s="140"/>
      <c r="IZQ107" s="140"/>
      <c r="IZR107" s="140"/>
      <c r="IZS107" s="140"/>
      <c r="IZT107" s="140"/>
      <c r="IZU107" s="140"/>
      <c r="IZV107" s="140"/>
      <c r="IZW107" s="140"/>
      <c r="IZX107" s="140"/>
      <c r="IZY107" s="140"/>
      <c r="IZZ107" s="140"/>
      <c r="JAA107" s="140"/>
      <c r="JAB107" s="140"/>
      <c r="JAC107" s="140"/>
      <c r="JAD107" s="140"/>
      <c r="JAE107" s="140"/>
      <c r="JAF107" s="140"/>
      <c r="JAG107" s="140"/>
      <c r="JAH107" s="140"/>
      <c r="JAI107" s="140"/>
      <c r="JAJ107" s="140"/>
      <c r="JAK107" s="140"/>
      <c r="JAL107" s="140"/>
      <c r="JAM107" s="140"/>
      <c r="JAN107" s="140"/>
      <c r="JAO107" s="140"/>
      <c r="JAP107" s="140"/>
      <c r="JAQ107" s="140"/>
      <c r="JAR107" s="140"/>
      <c r="JAS107" s="140"/>
      <c r="JAT107" s="140"/>
      <c r="JAU107" s="140"/>
      <c r="JAV107" s="140"/>
      <c r="JAW107" s="140"/>
      <c r="JAX107" s="140"/>
      <c r="JAY107" s="140"/>
      <c r="JAZ107" s="140"/>
      <c r="JBA107" s="140"/>
      <c r="JBB107" s="140"/>
      <c r="JBC107" s="140"/>
      <c r="JBD107" s="140"/>
      <c r="JBE107" s="140"/>
      <c r="JBF107" s="140"/>
      <c r="JBG107" s="140"/>
      <c r="JBH107" s="140"/>
      <c r="JBI107" s="140"/>
      <c r="JBJ107" s="140"/>
      <c r="JBK107" s="140"/>
      <c r="JBL107" s="140"/>
      <c r="JBM107" s="140"/>
      <c r="JBN107" s="140"/>
      <c r="JBO107" s="140"/>
      <c r="JBP107" s="140"/>
      <c r="JBQ107" s="140"/>
      <c r="JBR107" s="140"/>
      <c r="JBS107" s="140"/>
      <c r="JBT107" s="140"/>
      <c r="JBU107" s="140"/>
      <c r="JBV107" s="140"/>
      <c r="JBW107" s="140"/>
      <c r="JBX107" s="140"/>
      <c r="JBY107" s="140"/>
      <c r="JBZ107" s="140"/>
      <c r="JCA107" s="140"/>
      <c r="JCB107" s="140"/>
      <c r="JCC107" s="140"/>
      <c r="JCD107" s="140"/>
      <c r="JCE107" s="140"/>
      <c r="JCF107" s="140"/>
      <c r="JCG107" s="140"/>
      <c r="JCH107" s="140"/>
      <c r="JCI107" s="140"/>
      <c r="JCJ107" s="140"/>
      <c r="JCK107" s="140"/>
      <c r="JCL107" s="140"/>
      <c r="JCM107" s="140"/>
      <c r="JCN107" s="140"/>
      <c r="JCO107" s="140"/>
      <c r="JCP107" s="140"/>
      <c r="JCQ107" s="140"/>
      <c r="JCR107" s="140"/>
      <c r="JCS107" s="140"/>
      <c r="JCT107" s="140"/>
      <c r="JCU107" s="140"/>
      <c r="JCV107" s="140"/>
      <c r="JCW107" s="140"/>
      <c r="JCX107" s="140"/>
      <c r="JCY107" s="140"/>
      <c r="JCZ107" s="140"/>
      <c r="JDA107" s="140"/>
      <c r="JDB107" s="140"/>
      <c r="JDC107" s="140"/>
      <c r="JDD107" s="140"/>
      <c r="JDE107" s="140"/>
      <c r="JDF107" s="140"/>
      <c r="JDG107" s="140"/>
      <c r="JDH107" s="140"/>
      <c r="JDI107" s="140"/>
      <c r="JDJ107" s="140"/>
      <c r="JDK107" s="140"/>
      <c r="JDL107" s="140"/>
      <c r="JDM107" s="140"/>
      <c r="JDN107" s="140"/>
      <c r="JDO107" s="140"/>
      <c r="JDP107" s="140"/>
      <c r="JDQ107" s="140"/>
      <c r="JDR107" s="140"/>
      <c r="JDS107" s="140"/>
      <c r="JDT107" s="140"/>
      <c r="JDU107" s="140"/>
      <c r="JDV107" s="140"/>
      <c r="JDW107" s="140"/>
      <c r="JDX107" s="140"/>
      <c r="JDY107" s="140"/>
      <c r="JDZ107" s="140"/>
      <c r="JEA107" s="140"/>
      <c r="JEB107" s="140"/>
      <c r="JEC107" s="140"/>
      <c r="JED107" s="140"/>
      <c r="JEE107" s="140"/>
      <c r="JEF107" s="140"/>
      <c r="JEG107" s="140"/>
      <c r="JEH107" s="140"/>
      <c r="JEI107" s="140"/>
      <c r="JEJ107" s="140"/>
      <c r="JEK107" s="140"/>
      <c r="JEL107" s="140"/>
      <c r="JEM107" s="140"/>
      <c r="JEN107" s="140"/>
      <c r="JEO107" s="140"/>
      <c r="JEP107" s="140"/>
      <c r="JEQ107" s="140"/>
      <c r="JER107" s="140"/>
      <c r="JES107" s="140"/>
      <c r="JET107" s="140"/>
      <c r="JEU107" s="140"/>
      <c r="JEV107" s="140"/>
      <c r="JEW107" s="140"/>
      <c r="JEX107" s="140"/>
      <c r="JEY107" s="140"/>
      <c r="JEZ107" s="140"/>
      <c r="JFA107" s="140"/>
      <c r="JFB107" s="140"/>
      <c r="JFC107" s="140"/>
      <c r="JFD107" s="140"/>
      <c r="JFE107" s="140"/>
      <c r="JFF107" s="140"/>
      <c r="JFG107" s="140"/>
      <c r="JFH107" s="140"/>
      <c r="JFI107" s="140"/>
      <c r="JFJ107" s="140"/>
      <c r="JFK107" s="140"/>
      <c r="JFL107" s="140"/>
      <c r="JFM107" s="140"/>
      <c r="JFN107" s="140"/>
      <c r="JFO107" s="140"/>
      <c r="JFP107" s="140"/>
      <c r="JFQ107" s="140"/>
      <c r="JFR107" s="140"/>
      <c r="JFS107" s="140"/>
      <c r="JFT107" s="140"/>
      <c r="JFU107" s="140"/>
      <c r="JFV107" s="140"/>
      <c r="JFW107" s="140"/>
      <c r="JFX107" s="140"/>
      <c r="JFY107" s="140"/>
      <c r="JFZ107" s="140"/>
      <c r="JGA107" s="140"/>
      <c r="JGB107" s="140"/>
      <c r="JGC107" s="140"/>
      <c r="JGD107" s="140"/>
      <c r="JGE107" s="140"/>
      <c r="JGF107" s="140"/>
      <c r="JGG107" s="140"/>
      <c r="JGH107" s="140"/>
      <c r="JGI107" s="140"/>
      <c r="JGJ107" s="140"/>
      <c r="JGK107" s="140"/>
      <c r="JGL107" s="140"/>
      <c r="JGM107" s="140"/>
      <c r="JGN107" s="140"/>
      <c r="JGO107" s="140"/>
      <c r="JGP107" s="140"/>
      <c r="JGQ107" s="140"/>
      <c r="JGR107" s="140"/>
      <c r="JGS107" s="140"/>
      <c r="JGT107" s="140"/>
      <c r="JGU107" s="140"/>
      <c r="JGV107" s="140"/>
      <c r="JGW107" s="140"/>
      <c r="JGX107" s="140"/>
      <c r="JGY107" s="140"/>
      <c r="JGZ107" s="140"/>
      <c r="JHA107" s="140"/>
      <c r="JHB107" s="140"/>
      <c r="JHC107" s="140"/>
      <c r="JHD107" s="140"/>
      <c r="JHE107" s="140"/>
      <c r="JHF107" s="140"/>
      <c r="JHG107" s="140"/>
      <c r="JHH107" s="140"/>
      <c r="JHI107" s="140"/>
      <c r="JHJ107" s="140"/>
      <c r="JHK107" s="140"/>
      <c r="JHL107" s="140"/>
      <c r="JHM107" s="140"/>
      <c r="JHN107" s="140"/>
      <c r="JHO107" s="140"/>
      <c r="JHP107" s="140"/>
      <c r="JHQ107" s="140"/>
      <c r="JHR107" s="140"/>
      <c r="JHS107" s="140"/>
      <c r="JHT107" s="140"/>
      <c r="JHU107" s="140"/>
      <c r="JHV107" s="140"/>
      <c r="JHW107" s="140"/>
      <c r="JHX107" s="140"/>
      <c r="JHY107" s="140"/>
      <c r="JHZ107" s="140"/>
      <c r="JIA107" s="140"/>
      <c r="JIB107" s="140"/>
      <c r="JIC107" s="140"/>
      <c r="JID107" s="140"/>
      <c r="JIE107" s="140"/>
      <c r="JIF107" s="140"/>
      <c r="JIG107" s="140"/>
      <c r="JIH107" s="140"/>
      <c r="JII107" s="140"/>
      <c r="JIJ107" s="140"/>
      <c r="JIK107" s="140"/>
      <c r="JIL107" s="140"/>
      <c r="JIM107" s="140"/>
      <c r="JIN107" s="140"/>
      <c r="JIO107" s="140"/>
      <c r="JIP107" s="140"/>
      <c r="JIQ107" s="140"/>
      <c r="JIR107" s="140"/>
      <c r="JIS107" s="140"/>
      <c r="JIT107" s="140"/>
      <c r="JIU107" s="140"/>
      <c r="JIV107" s="140"/>
      <c r="JIW107" s="140"/>
      <c r="JIX107" s="140"/>
      <c r="JIY107" s="140"/>
      <c r="JIZ107" s="140"/>
      <c r="JJA107" s="140"/>
      <c r="JJB107" s="140"/>
      <c r="JJC107" s="140"/>
      <c r="JJD107" s="140"/>
      <c r="JJE107" s="140"/>
      <c r="JJF107" s="140"/>
      <c r="JJG107" s="140"/>
      <c r="JJH107" s="140"/>
      <c r="JJI107" s="140"/>
      <c r="JJJ107" s="140"/>
      <c r="JJK107" s="140"/>
      <c r="JJL107" s="140"/>
      <c r="JJM107" s="140"/>
      <c r="JJN107" s="140"/>
      <c r="JJO107" s="140"/>
      <c r="JJP107" s="140"/>
      <c r="JJQ107" s="140"/>
      <c r="JJR107" s="140"/>
      <c r="JJS107" s="140"/>
      <c r="JJT107" s="140"/>
      <c r="JJU107" s="140"/>
      <c r="JJV107" s="140"/>
      <c r="JJW107" s="140"/>
      <c r="JJX107" s="140"/>
      <c r="JJY107" s="140"/>
      <c r="JJZ107" s="140"/>
      <c r="JKA107" s="140"/>
      <c r="JKB107" s="140"/>
      <c r="JKC107" s="140"/>
      <c r="JKD107" s="140"/>
      <c r="JKE107" s="140"/>
      <c r="JKF107" s="140"/>
      <c r="JKG107" s="140"/>
      <c r="JKH107" s="140"/>
      <c r="JKI107" s="140"/>
      <c r="JKJ107" s="140"/>
      <c r="JKK107" s="140"/>
      <c r="JKL107" s="140"/>
      <c r="JKM107" s="140"/>
      <c r="JKN107" s="140"/>
      <c r="JKO107" s="140"/>
      <c r="JKP107" s="140"/>
      <c r="JKQ107" s="140"/>
      <c r="JKR107" s="140"/>
      <c r="JKS107" s="140"/>
      <c r="JKT107" s="140"/>
      <c r="JKU107" s="140"/>
      <c r="JKV107" s="140"/>
      <c r="JKW107" s="140"/>
      <c r="JKX107" s="140"/>
      <c r="JKY107" s="140"/>
      <c r="JKZ107" s="140"/>
      <c r="JLA107" s="140"/>
      <c r="JLB107" s="140"/>
      <c r="JLC107" s="140"/>
      <c r="JLD107" s="140"/>
      <c r="JLE107" s="140"/>
      <c r="JLF107" s="140"/>
      <c r="JLG107" s="140"/>
      <c r="JLH107" s="140"/>
      <c r="JLI107" s="140"/>
      <c r="JLJ107" s="140"/>
      <c r="JLK107" s="140"/>
      <c r="JLL107" s="140"/>
      <c r="JLM107" s="140"/>
      <c r="JLN107" s="140"/>
      <c r="JLO107" s="140"/>
      <c r="JLP107" s="140"/>
      <c r="JLQ107" s="140"/>
      <c r="JLR107" s="140"/>
      <c r="JLS107" s="140"/>
      <c r="JLT107" s="140"/>
      <c r="JLU107" s="140"/>
      <c r="JLV107" s="140"/>
      <c r="JLW107" s="140"/>
      <c r="JLX107" s="140"/>
      <c r="JLY107" s="140"/>
      <c r="JLZ107" s="140"/>
      <c r="JMA107" s="140"/>
      <c r="JMB107" s="140"/>
      <c r="JMC107" s="140"/>
      <c r="JMD107" s="140"/>
      <c r="JME107" s="140"/>
      <c r="JMF107" s="140"/>
      <c r="JMG107" s="140"/>
      <c r="JMH107" s="140"/>
      <c r="JMI107" s="140"/>
      <c r="JMJ107" s="140"/>
      <c r="JMK107" s="140"/>
      <c r="JML107" s="140"/>
      <c r="JMM107" s="140"/>
      <c r="JMN107" s="140"/>
      <c r="JMO107" s="140"/>
      <c r="JMP107" s="140"/>
      <c r="JMQ107" s="140"/>
      <c r="JMR107" s="140"/>
      <c r="JMS107" s="140"/>
      <c r="JMT107" s="140"/>
      <c r="JMU107" s="140"/>
      <c r="JMV107" s="140"/>
      <c r="JMW107" s="140"/>
      <c r="JMX107" s="140"/>
      <c r="JMY107" s="140"/>
      <c r="JMZ107" s="140"/>
      <c r="JNA107" s="140"/>
      <c r="JNB107" s="140"/>
      <c r="JNC107" s="140"/>
      <c r="JND107" s="140"/>
      <c r="JNE107" s="140"/>
      <c r="JNF107" s="140"/>
      <c r="JNG107" s="140"/>
      <c r="JNH107" s="140"/>
      <c r="JNI107" s="140"/>
      <c r="JNJ107" s="140"/>
      <c r="JNK107" s="140"/>
      <c r="JNL107" s="140"/>
      <c r="JNM107" s="140"/>
      <c r="JNN107" s="140"/>
      <c r="JNO107" s="140"/>
      <c r="JNP107" s="140"/>
      <c r="JNQ107" s="140"/>
      <c r="JNR107" s="140"/>
      <c r="JNS107" s="140"/>
      <c r="JNT107" s="140"/>
      <c r="JNU107" s="140"/>
      <c r="JNV107" s="140"/>
      <c r="JNW107" s="140"/>
      <c r="JNX107" s="140"/>
      <c r="JNY107" s="140"/>
      <c r="JNZ107" s="140"/>
      <c r="JOA107" s="140"/>
      <c r="JOB107" s="140"/>
      <c r="JOC107" s="140"/>
      <c r="JOD107" s="140"/>
      <c r="JOE107" s="140"/>
      <c r="JOF107" s="140"/>
      <c r="JOG107" s="140"/>
      <c r="JOH107" s="140"/>
      <c r="JOI107" s="140"/>
      <c r="JOJ107" s="140"/>
      <c r="JOK107" s="140"/>
      <c r="JOL107" s="140"/>
      <c r="JOM107" s="140"/>
      <c r="JON107" s="140"/>
      <c r="JOO107" s="140"/>
      <c r="JOP107" s="140"/>
      <c r="JOQ107" s="140"/>
      <c r="JOR107" s="140"/>
      <c r="JOS107" s="140"/>
      <c r="JOT107" s="140"/>
      <c r="JOU107" s="140"/>
      <c r="JOV107" s="140"/>
      <c r="JOW107" s="140"/>
      <c r="JOX107" s="140"/>
      <c r="JOY107" s="140"/>
      <c r="JOZ107" s="140"/>
      <c r="JPA107" s="140"/>
      <c r="JPB107" s="140"/>
      <c r="JPC107" s="140"/>
      <c r="JPD107" s="140"/>
      <c r="JPE107" s="140"/>
      <c r="JPF107" s="140"/>
      <c r="JPG107" s="140"/>
      <c r="JPH107" s="140"/>
      <c r="JPI107" s="140"/>
      <c r="JPJ107" s="140"/>
      <c r="JPK107" s="140"/>
      <c r="JPL107" s="140"/>
      <c r="JPM107" s="140"/>
      <c r="JPN107" s="140"/>
      <c r="JPO107" s="140"/>
      <c r="JPP107" s="140"/>
      <c r="JPQ107" s="140"/>
      <c r="JPR107" s="140"/>
      <c r="JPS107" s="140"/>
      <c r="JPT107" s="140"/>
      <c r="JPU107" s="140"/>
      <c r="JPV107" s="140"/>
      <c r="JPW107" s="140"/>
      <c r="JPX107" s="140"/>
      <c r="JPY107" s="140"/>
      <c r="JPZ107" s="140"/>
      <c r="JQA107" s="140"/>
      <c r="JQB107" s="140"/>
      <c r="JQC107" s="140"/>
      <c r="JQD107" s="140"/>
      <c r="JQE107" s="140"/>
      <c r="JQF107" s="140"/>
      <c r="JQG107" s="140"/>
      <c r="JQH107" s="140"/>
      <c r="JQI107" s="140"/>
      <c r="JQJ107" s="140"/>
      <c r="JQK107" s="140"/>
      <c r="JQL107" s="140"/>
      <c r="JQM107" s="140"/>
      <c r="JQN107" s="140"/>
      <c r="JQO107" s="140"/>
      <c r="JQP107" s="140"/>
      <c r="JQQ107" s="140"/>
      <c r="JQR107" s="140"/>
      <c r="JQS107" s="140"/>
      <c r="JQT107" s="140"/>
      <c r="JQU107" s="140"/>
      <c r="JQV107" s="140"/>
      <c r="JQW107" s="140"/>
      <c r="JQX107" s="140"/>
      <c r="JQY107" s="140"/>
      <c r="JQZ107" s="140"/>
      <c r="JRA107" s="140"/>
      <c r="JRB107" s="140"/>
      <c r="JRC107" s="140"/>
      <c r="JRD107" s="140"/>
      <c r="JRE107" s="140"/>
      <c r="JRF107" s="140"/>
      <c r="JRG107" s="140"/>
      <c r="JRH107" s="140"/>
      <c r="JRI107" s="140"/>
      <c r="JRJ107" s="140"/>
      <c r="JRK107" s="140"/>
      <c r="JRL107" s="140"/>
      <c r="JRM107" s="140"/>
      <c r="JRN107" s="140"/>
      <c r="JRO107" s="140"/>
      <c r="JRP107" s="140"/>
      <c r="JRQ107" s="140"/>
      <c r="JRR107" s="140"/>
      <c r="JRS107" s="140"/>
      <c r="JRT107" s="140"/>
      <c r="JRU107" s="140"/>
      <c r="JRV107" s="140"/>
      <c r="JRW107" s="140"/>
      <c r="JRX107" s="140"/>
      <c r="JRY107" s="140"/>
      <c r="JRZ107" s="140"/>
      <c r="JSA107" s="140"/>
      <c r="JSB107" s="140"/>
      <c r="JSC107" s="140"/>
      <c r="JSD107" s="140"/>
      <c r="JSE107" s="140"/>
      <c r="JSF107" s="140"/>
      <c r="JSG107" s="140"/>
      <c r="JSH107" s="140"/>
      <c r="JSI107" s="140"/>
      <c r="JSJ107" s="140"/>
      <c r="JSK107" s="140"/>
      <c r="JSL107" s="140"/>
      <c r="JSM107" s="140"/>
      <c r="JSN107" s="140"/>
      <c r="JSO107" s="140"/>
      <c r="JSP107" s="140"/>
      <c r="JSQ107" s="140"/>
      <c r="JSR107" s="140"/>
      <c r="JSS107" s="140"/>
      <c r="JST107" s="140"/>
      <c r="JSU107" s="140"/>
      <c r="JSV107" s="140"/>
      <c r="JSW107" s="140"/>
      <c r="JSX107" s="140"/>
      <c r="JSY107" s="140"/>
      <c r="JSZ107" s="140"/>
      <c r="JTA107" s="140"/>
      <c r="JTB107" s="140"/>
      <c r="JTC107" s="140"/>
      <c r="JTD107" s="140"/>
      <c r="JTE107" s="140"/>
      <c r="JTF107" s="140"/>
      <c r="JTG107" s="140"/>
      <c r="JTH107" s="140"/>
      <c r="JTI107" s="140"/>
      <c r="JTJ107" s="140"/>
      <c r="JTK107" s="140"/>
      <c r="JTL107" s="140"/>
      <c r="JTM107" s="140"/>
      <c r="JTN107" s="140"/>
      <c r="JTO107" s="140"/>
      <c r="JTP107" s="140"/>
      <c r="JTQ107" s="140"/>
      <c r="JTR107" s="140"/>
      <c r="JTS107" s="140"/>
      <c r="JTT107" s="140"/>
      <c r="JTU107" s="140"/>
      <c r="JTV107" s="140"/>
      <c r="JTW107" s="140"/>
      <c r="JTX107" s="140"/>
      <c r="JTY107" s="140"/>
      <c r="JTZ107" s="140"/>
      <c r="JUA107" s="140"/>
      <c r="JUB107" s="140"/>
      <c r="JUC107" s="140"/>
      <c r="JUD107" s="140"/>
      <c r="JUE107" s="140"/>
      <c r="JUF107" s="140"/>
      <c r="JUG107" s="140"/>
      <c r="JUH107" s="140"/>
      <c r="JUI107" s="140"/>
      <c r="JUJ107" s="140"/>
      <c r="JUK107" s="140"/>
      <c r="JUL107" s="140"/>
      <c r="JUM107" s="140"/>
      <c r="JUN107" s="140"/>
      <c r="JUO107" s="140"/>
      <c r="JUP107" s="140"/>
      <c r="JUQ107" s="140"/>
      <c r="JUR107" s="140"/>
      <c r="JUS107" s="140"/>
      <c r="JUT107" s="140"/>
      <c r="JUU107" s="140"/>
      <c r="JUV107" s="140"/>
      <c r="JUW107" s="140"/>
      <c r="JUX107" s="140"/>
      <c r="JUY107" s="140"/>
      <c r="JUZ107" s="140"/>
      <c r="JVA107" s="140"/>
      <c r="JVB107" s="140"/>
      <c r="JVC107" s="140"/>
      <c r="JVD107" s="140"/>
      <c r="JVE107" s="140"/>
      <c r="JVF107" s="140"/>
      <c r="JVG107" s="140"/>
      <c r="JVH107" s="140"/>
      <c r="JVI107" s="140"/>
      <c r="JVJ107" s="140"/>
      <c r="JVK107" s="140"/>
      <c r="JVL107" s="140"/>
      <c r="JVM107" s="140"/>
      <c r="JVN107" s="140"/>
      <c r="JVO107" s="140"/>
      <c r="JVP107" s="140"/>
      <c r="JVQ107" s="140"/>
      <c r="JVR107" s="140"/>
      <c r="JVS107" s="140"/>
      <c r="JVT107" s="140"/>
      <c r="JVU107" s="140"/>
      <c r="JVV107" s="140"/>
      <c r="JVW107" s="140"/>
      <c r="JVX107" s="140"/>
      <c r="JVY107" s="140"/>
      <c r="JVZ107" s="140"/>
      <c r="JWA107" s="140"/>
      <c r="JWB107" s="140"/>
      <c r="JWC107" s="140"/>
      <c r="JWD107" s="140"/>
      <c r="JWE107" s="140"/>
      <c r="JWF107" s="140"/>
      <c r="JWG107" s="140"/>
      <c r="JWH107" s="140"/>
      <c r="JWI107" s="140"/>
      <c r="JWJ107" s="140"/>
      <c r="JWK107" s="140"/>
      <c r="JWL107" s="140"/>
      <c r="JWM107" s="140"/>
      <c r="JWN107" s="140"/>
      <c r="JWO107" s="140"/>
      <c r="JWP107" s="140"/>
      <c r="JWQ107" s="140"/>
      <c r="JWR107" s="140"/>
      <c r="JWS107" s="140"/>
      <c r="JWT107" s="140"/>
      <c r="JWU107" s="140"/>
      <c r="JWV107" s="140"/>
      <c r="JWW107" s="140"/>
      <c r="JWX107" s="140"/>
      <c r="JWY107" s="140"/>
      <c r="JWZ107" s="140"/>
      <c r="JXA107" s="140"/>
      <c r="JXB107" s="140"/>
      <c r="JXC107" s="140"/>
      <c r="JXD107" s="140"/>
      <c r="JXE107" s="140"/>
      <c r="JXF107" s="140"/>
      <c r="JXG107" s="140"/>
      <c r="JXH107" s="140"/>
      <c r="JXI107" s="140"/>
      <c r="JXJ107" s="140"/>
      <c r="JXK107" s="140"/>
      <c r="JXL107" s="140"/>
      <c r="JXM107" s="140"/>
      <c r="JXN107" s="140"/>
      <c r="JXO107" s="140"/>
      <c r="JXP107" s="140"/>
      <c r="JXQ107" s="140"/>
      <c r="JXR107" s="140"/>
      <c r="JXS107" s="140"/>
      <c r="JXT107" s="140"/>
      <c r="JXU107" s="140"/>
      <c r="JXV107" s="140"/>
      <c r="JXW107" s="140"/>
      <c r="JXX107" s="140"/>
      <c r="JXY107" s="140"/>
      <c r="JXZ107" s="140"/>
      <c r="JYA107" s="140"/>
      <c r="JYB107" s="140"/>
      <c r="JYC107" s="140"/>
      <c r="JYD107" s="140"/>
      <c r="JYE107" s="140"/>
      <c r="JYF107" s="140"/>
      <c r="JYG107" s="140"/>
      <c r="JYH107" s="140"/>
      <c r="JYI107" s="140"/>
      <c r="JYJ107" s="140"/>
      <c r="JYK107" s="140"/>
      <c r="JYL107" s="140"/>
      <c r="JYM107" s="140"/>
      <c r="JYN107" s="140"/>
      <c r="JYO107" s="140"/>
      <c r="JYP107" s="140"/>
      <c r="JYQ107" s="140"/>
      <c r="JYR107" s="140"/>
      <c r="JYS107" s="140"/>
      <c r="JYT107" s="140"/>
      <c r="JYU107" s="140"/>
      <c r="JYV107" s="140"/>
      <c r="JYW107" s="140"/>
      <c r="JYX107" s="140"/>
      <c r="JYY107" s="140"/>
      <c r="JYZ107" s="140"/>
      <c r="JZA107" s="140"/>
      <c r="JZB107" s="140"/>
      <c r="JZC107" s="140"/>
      <c r="JZD107" s="140"/>
      <c r="JZE107" s="140"/>
      <c r="JZF107" s="140"/>
      <c r="JZG107" s="140"/>
      <c r="JZH107" s="140"/>
      <c r="JZI107" s="140"/>
      <c r="JZJ107" s="140"/>
      <c r="JZK107" s="140"/>
      <c r="JZL107" s="140"/>
      <c r="JZM107" s="140"/>
      <c r="JZN107" s="140"/>
      <c r="JZO107" s="140"/>
      <c r="JZP107" s="140"/>
      <c r="JZQ107" s="140"/>
      <c r="JZR107" s="140"/>
      <c r="JZS107" s="140"/>
      <c r="JZT107" s="140"/>
      <c r="JZU107" s="140"/>
      <c r="JZV107" s="140"/>
      <c r="JZW107" s="140"/>
      <c r="JZX107" s="140"/>
      <c r="JZY107" s="140"/>
      <c r="JZZ107" s="140"/>
      <c r="KAA107" s="140"/>
      <c r="KAB107" s="140"/>
      <c r="KAC107" s="140"/>
      <c r="KAD107" s="140"/>
      <c r="KAE107" s="140"/>
      <c r="KAF107" s="140"/>
      <c r="KAG107" s="140"/>
      <c r="KAH107" s="140"/>
      <c r="KAI107" s="140"/>
      <c r="KAJ107" s="140"/>
      <c r="KAK107" s="140"/>
      <c r="KAL107" s="140"/>
      <c r="KAM107" s="140"/>
      <c r="KAN107" s="140"/>
      <c r="KAO107" s="140"/>
      <c r="KAP107" s="140"/>
      <c r="KAQ107" s="140"/>
      <c r="KAR107" s="140"/>
      <c r="KAS107" s="140"/>
      <c r="KAT107" s="140"/>
      <c r="KAU107" s="140"/>
      <c r="KAV107" s="140"/>
      <c r="KAW107" s="140"/>
      <c r="KAX107" s="140"/>
      <c r="KAY107" s="140"/>
      <c r="KAZ107" s="140"/>
      <c r="KBA107" s="140"/>
      <c r="KBB107" s="140"/>
      <c r="KBC107" s="140"/>
      <c r="KBD107" s="140"/>
      <c r="KBE107" s="140"/>
      <c r="KBF107" s="140"/>
      <c r="KBG107" s="140"/>
      <c r="KBH107" s="140"/>
      <c r="KBI107" s="140"/>
      <c r="KBJ107" s="140"/>
      <c r="KBK107" s="140"/>
      <c r="KBL107" s="140"/>
      <c r="KBM107" s="140"/>
      <c r="KBN107" s="140"/>
      <c r="KBO107" s="140"/>
      <c r="KBP107" s="140"/>
      <c r="KBQ107" s="140"/>
      <c r="KBR107" s="140"/>
      <c r="KBS107" s="140"/>
      <c r="KBT107" s="140"/>
      <c r="KBU107" s="140"/>
      <c r="KBV107" s="140"/>
      <c r="KBW107" s="140"/>
      <c r="KBX107" s="140"/>
      <c r="KBY107" s="140"/>
      <c r="KBZ107" s="140"/>
      <c r="KCA107" s="140"/>
      <c r="KCB107" s="140"/>
      <c r="KCC107" s="140"/>
      <c r="KCD107" s="140"/>
      <c r="KCE107" s="140"/>
      <c r="KCF107" s="140"/>
      <c r="KCG107" s="140"/>
      <c r="KCH107" s="140"/>
      <c r="KCI107" s="140"/>
      <c r="KCJ107" s="140"/>
      <c r="KCK107" s="140"/>
      <c r="KCL107" s="140"/>
      <c r="KCM107" s="140"/>
      <c r="KCN107" s="140"/>
      <c r="KCO107" s="140"/>
      <c r="KCP107" s="140"/>
      <c r="KCQ107" s="140"/>
      <c r="KCR107" s="140"/>
      <c r="KCS107" s="140"/>
      <c r="KCT107" s="140"/>
      <c r="KCU107" s="140"/>
      <c r="KCV107" s="140"/>
      <c r="KCW107" s="140"/>
      <c r="KCX107" s="140"/>
      <c r="KCY107" s="140"/>
      <c r="KCZ107" s="140"/>
      <c r="KDA107" s="140"/>
      <c r="KDB107" s="140"/>
      <c r="KDC107" s="140"/>
      <c r="KDD107" s="140"/>
      <c r="KDE107" s="140"/>
      <c r="KDF107" s="140"/>
      <c r="KDG107" s="140"/>
      <c r="KDH107" s="140"/>
      <c r="KDI107" s="140"/>
      <c r="KDJ107" s="140"/>
      <c r="KDK107" s="140"/>
      <c r="KDL107" s="140"/>
      <c r="KDM107" s="140"/>
      <c r="KDN107" s="140"/>
      <c r="KDO107" s="140"/>
      <c r="KDP107" s="140"/>
      <c r="KDQ107" s="140"/>
      <c r="KDR107" s="140"/>
      <c r="KDS107" s="140"/>
      <c r="KDT107" s="140"/>
      <c r="KDU107" s="140"/>
      <c r="KDV107" s="140"/>
      <c r="KDW107" s="140"/>
      <c r="KDX107" s="140"/>
      <c r="KDY107" s="140"/>
      <c r="KDZ107" s="140"/>
      <c r="KEA107" s="140"/>
      <c r="KEB107" s="140"/>
      <c r="KEC107" s="140"/>
      <c r="KED107" s="140"/>
      <c r="KEE107" s="140"/>
      <c r="KEF107" s="140"/>
      <c r="KEG107" s="140"/>
      <c r="KEH107" s="140"/>
      <c r="KEI107" s="140"/>
      <c r="KEJ107" s="140"/>
      <c r="KEK107" s="140"/>
      <c r="KEL107" s="140"/>
      <c r="KEM107" s="140"/>
      <c r="KEN107" s="140"/>
      <c r="KEO107" s="140"/>
      <c r="KEP107" s="140"/>
      <c r="KEQ107" s="140"/>
      <c r="KER107" s="140"/>
      <c r="KES107" s="140"/>
      <c r="KET107" s="140"/>
      <c r="KEU107" s="140"/>
      <c r="KEV107" s="140"/>
      <c r="KEW107" s="140"/>
      <c r="KEX107" s="140"/>
      <c r="KEY107" s="140"/>
      <c r="KEZ107" s="140"/>
      <c r="KFA107" s="140"/>
      <c r="KFB107" s="140"/>
      <c r="KFC107" s="140"/>
      <c r="KFD107" s="140"/>
      <c r="KFE107" s="140"/>
      <c r="KFF107" s="140"/>
      <c r="KFG107" s="140"/>
      <c r="KFH107" s="140"/>
      <c r="KFI107" s="140"/>
      <c r="KFJ107" s="140"/>
      <c r="KFK107" s="140"/>
      <c r="KFL107" s="140"/>
      <c r="KFM107" s="140"/>
      <c r="KFN107" s="140"/>
      <c r="KFO107" s="140"/>
      <c r="KFP107" s="140"/>
      <c r="KFQ107" s="140"/>
      <c r="KFR107" s="140"/>
      <c r="KFS107" s="140"/>
      <c r="KFT107" s="140"/>
      <c r="KFU107" s="140"/>
      <c r="KFV107" s="140"/>
      <c r="KFW107" s="140"/>
      <c r="KFX107" s="140"/>
      <c r="KFY107" s="140"/>
      <c r="KFZ107" s="140"/>
      <c r="KGA107" s="140"/>
      <c r="KGB107" s="140"/>
      <c r="KGC107" s="140"/>
      <c r="KGD107" s="140"/>
      <c r="KGE107" s="140"/>
      <c r="KGF107" s="140"/>
      <c r="KGG107" s="140"/>
      <c r="KGH107" s="140"/>
      <c r="KGI107" s="140"/>
      <c r="KGJ107" s="140"/>
      <c r="KGK107" s="140"/>
      <c r="KGL107" s="140"/>
      <c r="KGM107" s="140"/>
      <c r="KGN107" s="140"/>
      <c r="KGO107" s="140"/>
      <c r="KGP107" s="140"/>
      <c r="KGQ107" s="140"/>
      <c r="KGR107" s="140"/>
      <c r="KGS107" s="140"/>
      <c r="KGT107" s="140"/>
      <c r="KGU107" s="140"/>
      <c r="KGV107" s="140"/>
      <c r="KGW107" s="140"/>
      <c r="KGX107" s="140"/>
      <c r="KGY107" s="140"/>
      <c r="KGZ107" s="140"/>
      <c r="KHA107" s="140"/>
      <c r="KHB107" s="140"/>
      <c r="KHC107" s="140"/>
      <c r="KHD107" s="140"/>
      <c r="KHE107" s="140"/>
      <c r="KHF107" s="140"/>
      <c r="KHG107" s="140"/>
      <c r="KHH107" s="140"/>
      <c r="KHI107" s="140"/>
      <c r="KHJ107" s="140"/>
      <c r="KHK107" s="140"/>
      <c r="KHL107" s="140"/>
      <c r="KHM107" s="140"/>
      <c r="KHN107" s="140"/>
      <c r="KHO107" s="140"/>
      <c r="KHP107" s="140"/>
      <c r="KHQ107" s="140"/>
      <c r="KHR107" s="140"/>
      <c r="KHS107" s="140"/>
      <c r="KHT107" s="140"/>
      <c r="KHU107" s="140"/>
      <c r="KHV107" s="140"/>
      <c r="KHW107" s="140"/>
      <c r="KHX107" s="140"/>
      <c r="KHY107" s="140"/>
      <c r="KHZ107" s="140"/>
      <c r="KIA107" s="140"/>
      <c r="KIB107" s="140"/>
      <c r="KIC107" s="140"/>
      <c r="KID107" s="140"/>
      <c r="KIE107" s="140"/>
      <c r="KIF107" s="140"/>
      <c r="KIG107" s="140"/>
      <c r="KIH107" s="140"/>
      <c r="KII107" s="140"/>
      <c r="KIJ107" s="140"/>
      <c r="KIK107" s="140"/>
      <c r="KIL107" s="140"/>
      <c r="KIM107" s="140"/>
      <c r="KIN107" s="140"/>
      <c r="KIO107" s="140"/>
      <c r="KIP107" s="140"/>
      <c r="KIQ107" s="140"/>
      <c r="KIR107" s="140"/>
      <c r="KIS107" s="140"/>
      <c r="KIT107" s="140"/>
      <c r="KIU107" s="140"/>
      <c r="KIV107" s="140"/>
      <c r="KIW107" s="140"/>
      <c r="KIX107" s="140"/>
      <c r="KIY107" s="140"/>
      <c r="KIZ107" s="140"/>
      <c r="KJA107" s="140"/>
      <c r="KJB107" s="140"/>
      <c r="KJC107" s="140"/>
      <c r="KJD107" s="140"/>
      <c r="KJE107" s="140"/>
      <c r="KJF107" s="140"/>
      <c r="KJG107" s="140"/>
      <c r="KJH107" s="140"/>
      <c r="KJI107" s="140"/>
      <c r="KJJ107" s="140"/>
      <c r="KJK107" s="140"/>
      <c r="KJL107" s="140"/>
      <c r="KJM107" s="140"/>
      <c r="KJN107" s="140"/>
      <c r="KJO107" s="140"/>
      <c r="KJP107" s="140"/>
      <c r="KJQ107" s="140"/>
      <c r="KJR107" s="140"/>
      <c r="KJS107" s="140"/>
      <c r="KJT107" s="140"/>
      <c r="KJU107" s="140"/>
      <c r="KJV107" s="140"/>
      <c r="KJW107" s="140"/>
      <c r="KJX107" s="140"/>
      <c r="KJY107" s="140"/>
      <c r="KJZ107" s="140"/>
      <c r="KKA107" s="140"/>
      <c r="KKB107" s="140"/>
      <c r="KKC107" s="140"/>
      <c r="KKD107" s="140"/>
      <c r="KKE107" s="140"/>
      <c r="KKF107" s="140"/>
      <c r="KKG107" s="140"/>
      <c r="KKH107" s="140"/>
      <c r="KKI107" s="140"/>
      <c r="KKJ107" s="140"/>
      <c r="KKK107" s="140"/>
      <c r="KKL107" s="140"/>
      <c r="KKM107" s="140"/>
      <c r="KKN107" s="140"/>
      <c r="KKO107" s="140"/>
      <c r="KKP107" s="140"/>
      <c r="KKQ107" s="140"/>
      <c r="KKR107" s="140"/>
      <c r="KKS107" s="140"/>
      <c r="KKT107" s="140"/>
      <c r="KKU107" s="140"/>
      <c r="KKV107" s="140"/>
      <c r="KKW107" s="140"/>
      <c r="KKX107" s="140"/>
      <c r="KKY107" s="140"/>
      <c r="KKZ107" s="140"/>
      <c r="KLA107" s="140"/>
      <c r="KLB107" s="140"/>
      <c r="KLC107" s="140"/>
      <c r="KLD107" s="140"/>
      <c r="KLE107" s="140"/>
      <c r="KLF107" s="140"/>
      <c r="KLG107" s="140"/>
      <c r="KLH107" s="140"/>
      <c r="KLI107" s="140"/>
      <c r="KLJ107" s="140"/>
      <c r="KLK107" s="140"/>
      <c r="KLL107" s="140"/>
      <c r="KLM107" s="140"/>
      <c r="KLN107" s="140"/>
      <c r="KLO107" s="140"/>
      <c r="KLP107" s="140"/>
      <c r="KLQ107" s="140"/>
      <c r="KLR107" s="140"/>
      <c r="KLS107" s="140"/>
      <c r="KLT107" s="140"/>
      <c r="KLU107" s="140"/>
      <c r="KLV107" s="140"/>
      <c r="KLW107" s="140"/>
      <c r="KLX107" s="140"/>
      <c r="KLY107" s="140"/>
      <c r="KLZ107" s="140"/>
      <c r="KMA107" s="140"/>
      <c r="KMB107" s="140"/>
      <c r="KMC107" s="140"/>
      <c r="KMD107" s="140"/>
      <c r="KME107" s="140"/>
      <c r="KMF107" s="140"/>
      <c r="KMG107" s="140"/>
      <c r="KMH107" s="140"/>
      <c r="KMI107" s="140"/>
      <c r="KMJ107" s="140"/>
      <c r="KMK107" s="140"/>
      <c r="KML107" s="140"/>
      <c r="KMM107" s="140"/>
      <c r="KMN107" s="140"/>
      <c r="KMO107" s="140"/>
      <c r="KMP107" s="140"/>
      <c r="KMQ107" s="140"/>
      <c r="KMR107" s="140"/>
      <c r="KMS107" s="140"/>
      <c r="KMT107" s="140"/>
      <c r="KMU107" s="140"/>
      <c r="KMV107" s="140"/>
      <c r="KMW107" s="140"/>
      <c r="KMX107" s="140"/>
      <c r="KMY107" s="140"/>
      <c r="KMZ107" s="140"/>
      <c r="KNA107" s="140"/>
      <c r="KNB107" s="140"/>
      <c r="KNC107" s="140"/>
      <c r="KND107" s="140"/>
      <c r="KNE107" s="140"/>
      <c r="KNF107" s="140"/>
      <c r="KNG107" s="140"/>
      <c r="KNH107" s="140"/>
      <c r="KNI107" s="140"/>
      <c r="KNJ107" s="140"/>
      <c r="KNK107" s="140"/>
      <c r="KNL107" s="140"/>
      <c r="KNM107" s="140"/>
      <c r="KNN107" s="140"/>
      <c r="KNO107" s="140"/>
      <c r="KNP107" s="140"/>
      <c r="KNQ107" s="140"/>
      <c r="KNR107" s="140"/>
      <c r="KNS107" s="140"/>
      <c r="KNT107" s="140"/>
      <c r="KNU107" s="140"/>
      <c r="KNV107" s="140"/>
      <c r="KNW107" s="140"/>
      <c r="KNX107" s="140"/>
      <c r="KNY107" s="140"/>
      <c r="KNZ107" s="140"/>
      <c r="KOA107" s="140"/>
      <c r="KOB107" s="140"/>
      <c r="KOC107" s="140"/>
      <c r="KOD107" s="140"/>
      <c r="KOE107" s="140"/>
      <c r="KOF107" s="140"/>
      <c r="KOG107" s="140"/>
      <c r="KOH107" s="140"/>
      <c r="KOI107" s="140"/>
      <c r="KOJ107" s="140"/>
      <c r="KOK107" s="140"/>
      <c r="KOL107" s="140"/>
      <c r="KOM107" s="140"/>
      <c r="KON107" s="140"/>
      <c r="KOO107" s="140"/>
      <c r="KOP107" s="140"/>
      <c r="KOQ107" s="140"/>
      <c r="KOR107" s="140"/>
      <c r="KOS107" s="140"/>
      <c r="KOT107" s="140"/>
      <c r="KOU107" s="140"/>
      <c r="KOV107" s="140"/>
      <c r="KOW107" s="140"/>
      <c r="KOX107" s="140"/>
      <c r="KOY107" s="140"/>
      <c r="KOZ107" s="140"/>
      <c r="KPA107" s="140"/>
      <c r="KPB107" s="140"/>
      <c r="KPC107" s="140"/>
      <c r="KPD107" s="140"/>
      <c r="KPE107" s="140"/>
      <c r="KPF107" s="140"/>
      <c r="KPG107" s="140"/>
      <c r="KPH107" s="140"/>
      <c r="KPI107" s="140"/>
      <c r="KPJ107" s="140"/>
      <c r="KPK107" s="140"/>
      <c r="KPL107" s="140"/>
      <c r="KPM107" s="140"/>
      <c r="KPN107" s="140"/>
      <c r="KPO107" s="140"/>
      <c r="KPP107" s="140"/>
      <c r="KPQ107" s="140"/>
      <c r="KPR107" s="140"/>
      <c r="KPS107" s="140"/>
      <c r="KPT107" s="140"/>
      <c r="KPU107" s="140"/>
      <c r="KPV107" s="140"/>
      <c r="KPW107" s="140"/>
      <c r="KPX107" s="140"/>
      <c r="KPY107" s="140"/>
      <c r="KPZ107" s="140"/>
      <c r="KQA107" s="140"/>
      <c r="KQB107" s="140"/>
      <c r="KQC107" s="140"/>
      <c r="KQD107" s="140"/>
      <c r="KQE107" s="140"/>
      <c r="KQF107" s="140"/>
      <c r="KQG107" s="140"/>
      <c r="KQH107" s="140"/>
      <c r="KQI107" s="140"/>
      <c r="KQJ107" s="140"/>
      <c r="KQK107" s="140"/>
      <c r="KQL107" s="140"/>
      <c r="KQM107" s="140"/>
      <c r="KQN107" s="140"/>
      <c r="KQO107" s="140"/>
      <c r="KQP107" s="140"/>
      <c r="KQQ107" s="140"/>
      <c r="KQR107" s="140"/>
      <c r="KQS107" s="140"/>
      <c r="KQT107" s="140"/>
      <c r="KQU107" s="140"/>
      <c r="KQV107" s="140"/>
      <c r="KQW107" s="140"/>
      <c r="KQX107" s="140"/>
      <c r="KQY107" s="140"/>
      <c r="KQZ107" s="140"/>
      <c r="KRA107" s="140"/>
      <c r="KRB107" s="140"/>
      <c r="KRC107" s="140"/>
      <c r="KRD107" s="140"/>
      <c r="KRE107" s="140"/>
      <c r="KRF107" s="140"/>
      <c r="KRG107" s="140"/>
      <c r="KRH107" s="140"/>
      <c r="KRI107" s="140"/>
      <c r="KRJ107" s="140"/>
      <c r="KRK107" s="140"/>
      <c r="KRL107" s="140"/>
      <c r="KRM107" s="140"/>
      <c r="KRN107" s="140"/>
      <c r="KRO107" s="140"/>
      <c r="KRP107" s="140"/>
      <c r="KRQ107" s="140"/>
      <c r="KRR107" s="140"/>
      <c r="KRS107" s="140"/>
      <c r="KRT107" s="140"/>
      <c r="KRU107" s="140"/>
      <c r="KRV107" s="140"/>
      <c r="KRW107" s="140"/>
      <c r="KRX107" s="140"/>
      <c r="KRY107" s="140"/>
      <c r="KRZ107" s="140"/>
      <c r="KSA107" s="140"/>
      <c r="KSB107" s="140"/>
      <c r="KSC107" s="140"/>
      <c r="KSD107" s="140"/>
      <c r="KSE107" s="140"/>
      <c r="KSF107" s="140"/>
      <c r="KSG107" s="140"/>
      <c r="KSH107" s="140"/>
      <c r="KSI107" s="140"/>
      <c r="KSJ107" s="140"/>
      <c r="KSK107" s="140"/>
      <c r="KSL107" s="140"/>
      <c r="KSM107" s="140"/>
      <c r="KSN107" s="140"/>
      <c r="KSO107" s="140"/>
      <c r="KSP107" s="140"/>
      <c r="KSQ107" s="140"/>
      <c r="KSR107" s="140"/>
      <c r="KSS107" s="140"/>
      <c r="KST107" s="140"/>
      <c r="KSU107" s="140"/>
      <c r="KSV107" s="140"/>
      <c r="KSW107" s="140"/>
      <c r="KSX107" s="140"/>
      <c r="KSY107" s="140"/>
      <c r="KSZ107" s="140"/>
      <c r="KTA107" s="140"/>
      <c r="KTB107" s="140"/>
      <c r="KTC107" s="140"/>
      <c r="KTD107" s="140"/>
      <c r="KTE107" s="140"/>
      <c r="KTF107" s="140"/>
      <c r="KTG107" s="140"/>
      <c r="KTH107" s="140"/>
      <c r="KTI107" s="140"/>
      <c r="KTJ107" s="140"/>
      <c r="KTK107" s="140"/>
      <c r="KTL107" s="140"/>
      <c r="KTM107" s="140"/>
      <c r="KTN107" s="140"/>
      <c r="KTO107" s="140"/>
      <c r="KTP107" s="140"/>
      <c r="KTQ107" s="140"/>
      <c r="KTR107" s="140"/>
      <c r="KTS107" s="140"/>
      <c r="KTT107" s="140"/>
      <c r="KTU107" s="140"/>
      <c r="KTV107" s="140"/>
      <c r="KTW107" s="140"/>
      <c r="KTX107" s="140"/>
      <c r="KTY107" s="140"/>
      <c r="KTZ107" s="140"/>
      <c r="KUA107" s="140"/>
      <c r="KUB107" s="140"/>
      <c r="KUC107" s="140"/>
      <c r="KUD107" s="140"/>
      <c r="KUE107" s="140"/>
      <c r="KUF107" s="140"/>
      <c r="KUG107" s="140"/>
      <c r="KUH107" s="140"/>
      <c r="KUI107" s="140"/>
      <c r="KUJ107" s="140"/>
      <c r="KUK107" s="140"/>
      <c r="KUL107" s="140"/>
      <c r="KUM107" s="140"/>
      <c r="KUN107" s="140"/>
      <c r="KUO107" s="140"/>
      <c r="KUP107" s="140"/>
      <c r="KUQ107" s="140"/>
      <c r="KUR107" s="140"/>
      <c r="KUS107" s="140"/>
      <c r="KUT107" s="140"/>
      <c r="KUU107" s="140"/>
      <c r="KUV107" s="140"/>
      <c r="KUW107" s="140"/>
      <c r="KUX107" s="140"/>
      <c r="KUY107" s="140"/>
      <c r="KUZ107" s="140"/>
      <c r="KVA107" s="140"/>
      <c r="KVB107" s="140"/>
      <c r="KVC107" s="140"/>
      <c r="KVD107" s="140"/>
      <c r="KVE107" s="140"/>
      <c r="KVF107" s="140"/>
      <c r="KVG107" s="140"/>
      <c r="KVH107" s="140"/>
      <c r="KVI107" s="140"/>
      <c r="KVJ107" s="140"/>
      <c r="KVK107" s="140"/>
      <c r="KVL107" s="140"/>
      <c r="KVM107" s="140"/>
      <c r="KVN107" s="140"/>
      <c r="KVO107" s="140"/>
      <c r="KVP107" s="140"/>
      <c r="KVQ107" s="140"/>
      <c r="KVR107" s="140"/>
      <c r="KVS107" s="140"/>
      <c r="KVT107" s="140"/>
      <c r="KVU107" s="140"/>
      <c r="KVV107" s="140"/>
      <c r="KVW107" s="140"/>
      <c r="KVX107" s="140"/>
      <c r="KVY107" s="140"/>
      <c r="KVZ107" s="140"/>
      <c r="KWA107" s="140"/>
      <c r="KWB107" s="140"/>
      <c r="KWC107" s="140"/>
      <c r="KWD107" s="140"/>
      <c r="KWE107" s="140"/>
      <c r="KWF107" s="140"/>
      <c r="KWG107" s="140"/>
      <c r="KWH107" s="140"/>
      <c r="KWI107" s="140"/>
      <c r="KWJ107" s="140"/>
      <c r="KWK107" s="140"/>
      <c r="KWL107" s="140"/>
      <c r="KWM107" s="140"/>
      <c r="KWN107" s="140"/>
      <c r="KWO107" s="140"/>
      <c r="KWP107" s="140"/>
      <c r="KWQ107" s="140"/>
      <c r="KWR107" s="140"/>
      <c r="KWS107" s="140"/>
      <c r="KWT107" s="140"/>
      <c r="KWU107" s="140"/>
      <c r="KWV107" s="140"/>
      <c r="KWW107" s="140"/>
      <c r="KWX107" s="140"/>
      <c r="KWY107" s="140"/>
      <c r="KWZ107" s="140"/>
      <c r="KXA107" s="140"/>
      <c r="KXB107" s="140"/>
      <c r="KXC107" s="140"/>
      <c r="KXD107" s="140"/>
      <c r="KXE107" s="140"/>
      <c r="KXF107" s="140"/>
      <c r="KXG107" s="140"/>
      <c r="KXH107" s="140"/>
      <c r="KXI107" s="140"/>
      <c r="KXJ107" s="140"/>
      <c r="KXK107" s="140"/>
      <c r="KXL107" s="140"/>
      <c r="KXM107" s="140"/>
      <c r="KXN107" s="140"/>
      <c r="KXO107" s="140"/>
      <c r="KXP107" s="140"/>
      <c r="KXQ107" s="140"/>
      <c r="KXR107" s="140"/>
      <c r="KXS107" s="140"/>
      <c r="KXT107" s="140"/>
      <c r="KXU107" s="140"/>
      <c r="KXV107" s="140"/>
      <c r="KXW107" s="140"/>
      <c r="KXX107" s="140"/>
      <c r="KXY107" s="140"/>
      <c r="KXZ107" s="140"/>
      <c r="KYA107" s="140"/>
      <c r="KYB107" s="140"/>
      <c r="KYC107" s="140"/>
      <c r="KYD107" s="140"/>
      <c r="KYE107" s="140"/>
      <c r="KYF107" s="140"/>
      <c r="KYG107" s="140"/>
      <c r="KYH107" s="140"/>
      <c r="KYI107" s="140"/>
      <c r="KYJ107" s="140"/>
      <c r="KYK107" s="140"/>
      <c r="KYL107" s="140"/>
      <c r="KYM107" s="140"/>
      <c r="KYN107" s="140"/>
      <c r="KYO107" s="140"/>
      <c r="KYP107" s="140"/>
      <c r="KYQ107" s="140"/>
      <c r="KYR107" s="140"/>
      <c r="KYS107" s="140"/>
      <c r="KYT107" s="140"/>
      <c r="KYU107" s="140"/>
      <c r="KYV107" s="140"/>
      <c r="KYW107" s="140"/>
      <c r="KYX107" s="140"/>
      <c r="KYY107" s="140"/>
      <c r="KYZ107" s="140"/>
      <c r="KZA107" s="140"/>
      <c r="KZB107" s="140"/>
      <c r="KZC107" s="140"/>
      <c r="KZD107" s="140"/>
      <c r="KZE107" s="140"/>
      <c r="KZF107" s="140"/>
      <c r="KZG107" s="140"/>
      <c r="KZH107" s="140"/>
      <c r="KZI107" s="140"/>
      <c r="KZJ107" s="140"/>
      <c r="KZK107" s="140"/>
      <c r="KZL107" s="140"/>
      <c r="KZM107" s="140"/>
      <c r="KZN107" s="140"/>
      <c r="KZO107" s="140"/>
      <c r="KZP107" s="140"/>
      <c r="KZQ107" s="140"/>
      <c r="KZR107" s="140"/>
      <c r="KZS107" s="140"/>
      <c r="KZT107" s="140"/>
      <c r="KZU107" s="140"/>
      <c r="KZV107" s="140"/>
      <c r="KZW107" s="140"/>
      <c r="KZX107" s="140"/>
      <c r="KZY107" s="140"/>
      <c r="KZZ107" s="140"/>
      <c r="LAA107" s="140"/>
      <c r="LAB107" s="140"/>
      <c r="LAC107" s="140"/>
      <c r="LAD107" s="140"/>
      <c r="LAE107" s="140"/>
      <c r="LAF107" s="140"/>
      <c r="LAG107" s="140"/>
      <c r="LAH107" s="140"/>
      <c r="LAI107" s="140"/>
      <c r="LAJ107" s="140"/>
      <c r="LAK107" s="140"/>
      <c r="LAL107" s="140"/>
      <c r="LAM107" s="140"/>
      <c r="LAN107" s="140"/>
      <c r="LAO107" s="140"/>
      <c r="LAP107" s="140"/>
      <c r="LAQ107" s="140"/>
      <c r="LAR107" s="140"/>
      <c r="LAS107" s="140"/>
      <c r="LAT107" s="140"/>
      <c r="LAU107" s="140"/>
      <c r="LAV107" s="140"/>
      <c r="LAW107" s="140"/>
      <c r="LAX107" s="140"/>
      <c r="LAY107" s="140"/>
      <c r="LAZ107" s="140"/>
      <c r="LBA107" s="140"/>
      <c r="LBB107" s="140"/>
      <c r="LBC107" s="140"/>
      <c r="LBD107" s="140"/>
      <c r="LBE107" s="140"/>
      <c r="LBF107" s="140"/>
      <c r="LBG107" s="140"/>
      <c r="LBH107" s="140"/>
      <c r="LBI107" s="140"/>
      <c r="LBJ107" s="140"/>
      <c r="LBK107" s="140"/>
      <c r="LBL107" s="140"/>
      <c r="LBM107" s="140"/>
      <c r="LBN107" s="140"/>
      <c r="LBO107" s="140"/>
      <c r="LBP107" s="140"/>
      <c r="LBQ107" s="140"/>
      <c r="LBR107" s="140"/>
      <c r="LBS107" s="140"/>
      <c r="LBT107" s="140"/>
      <c r="LBU107" s="140"/>
      <c r="LBV107" s="140"/>
      <c r="LBW107" s="140"/>
      <c r="LBX107" s="140"/>
      <c r="LBY107" s="140"/>
      <c r="LBZ107" s="140"/>
      <c r="LCA107" s="140"/>
      <c r="LCB107" s="140"/>
      <c r="LCC107" s="140"/>
      <c r="LCD107" s="140"/>
      <c r="LCE107" s="140"/>
      <c r="LCF107" s="140"/>
      <c r="LCG107" s="140"/>
      <c r="LCH107" s="140"/>
      <c r="LCI107" s="140"/>
      <c r="LCJ107" s="140"/>
      <c r="LCK107" s="140"/>
      <c r="LCL107" s="140"/>
      <c r="LCM107" s="140"/>
      <c r="LCN107" s="140"/>
      <c r="LCO107" s="140"/>
      <c r="LCP107" s="140"/>
      <c r="LCQ107" s="140"/>
      <c r="LCR107" s="140"/>
      <c r="LCS107" s="140"/>
      <c r="LCT107" s="140"/>
      <c r="LCU107" s="140"/>
      <c r="LCV107" s="140"/>
      <c r="LCW107" s="140"/>
      <c r="LCX107" s="140"/>
      <c r="LCY107" s="140"/>
      <c r="LCZ107" s="140"/>
      <c r="LDA107" s="140"/>
      <c r="LDB107" s="140"/>
      <c r="LDC107" s="140"/>
      <c r="LDD107" s="140"/>
      <c r="LDE107" s="140"/>
      <c r="LDF107" s="140"/>
      <c r="LDG107" s="140"/>
      <c r="LDH107" s="140"/>
      <c r="LDI107" s="140"/>
      <c r="LDJ107" s="140"/>
      <c r="LDK107" s="140"/>
      <c r="LDL107" s="140"/>
      <c r="LDM107" s="140"/>
      <c r="LDN107" s="140"/>
      <c r="LDO107" s="140"/>
      <c r="LDP107" s="140"/>
      <c r="LDQ107" s="140"/>
      <c r="LDR107" s="140"/>
      <c r="LDS107" s="140"/>
      <c r="LDT107" s="140"/>
      <c r="LDU107" s="140"/>
      <c r="LDV107" s="140"/>
      <c r="LDW107" s="140"/>
      <c r="LDX107" s="140"/>
      <c r="LDY107" s="140"/>
      <c r="LDZ107" s="140"/>
      <c r="LEA107" s="140"/>
      <c r="LEB107" s="140"/>
      <c r="LEC107" s="140"/>
      <c r="LED107" s="140"/>
      <c r="LEE107" s="140"/>
      <c r="LEF107" s="140"/>
      <c r="LEG107" s="140"/>
      <c r="LEH107" s="140"/>
      <c r="LEI107" s="140"/>
      <c r="LEJ107" s="140"/>
      <c r="LEK107" s="140"/>
      <c r="LEL107" s="140"/>
      <c r="LEM107" s="140"/>
      <c r="LEN107" s="140"/>
      <c r="LEO107" s="140"/>
      <c r="LEP107" s="140"/>
      <c r="LEQ107" s="140"/>
      <c r="LER107" s="140"/>
      <c r="LES107" s="140"/>
      <c r="LET107" s="140"/>
      <c r="LEU107" s="140"/>
      <c r="LEV107" s="140"/>
      <c r="LEW107" s="140"/>
      <c r="LEX107" s="140"/>
      <c r="LEY107" s="140"/>
      <c r="LEZ107" s="140"/>
      <c r="LFA107" s="140"/>
      <c r="LFB107" s="140"/>
      <c r="LFC107" s="140"/>
      <c r="LFD107" s="140"/>
      <c r="LFE107" s="140"/>
      <c r="LFF107" s="140"/>
      <c r="LFG107" s="140"/>
      <c r="LFH107" s="140"/>
      <c r="LFI107" s="140"/>
      <c r="LFJ107" s="140"/>
      <c r="LFK107" s="140"/>
      <c r="LFL107" s="140"/>
      <c r="LFM107" s="140"/>
      <c r="LFN107" s="140"/>
      <c r="LFO107" s="140"/>
      <c r="LFP107" s="140"/>
      <c r="LFQ107" s="140"/>
      <c r="LFR107" s="140"/>
      <c r="LFS107" s="140"/>
      <c r="LFT107" s="140"/>
      <c r="LFU107" s="140"/>
      <c r="LFV107" s="140"/>
      <c r="LFW107" s="140"/>
      <c r="LFX107" s="140"/>
      <c r="LFY107" s="140"/>
      <c r="LFZ107" s="140"/>
      <c r="LGA107" s="140"/>
      <c r="LGB107" s="140"/>
      <c r="LGC107" s="140"/>
      <c r="LGD107" s="140"/>
      <c r="LGE107" s="140"/>
      <c r="LGF107" s="140"/>
      <c r="LGG107" s="140"/>
      <c r="LGH107" s="140"/>
      <c r="LGI107" s="140"/>
      <c r="LGJ107" s="140"/>
      <c r="LGK107" s="140"/>
      <c r="LGL107" s="140"/>
      <c r="LGM107" s="140"/>
      <c r="LGN107" s="140"/>
      <c r="LGO107" s="140"/>
      <c r="LGP107" s="140"/>
      <c r="LGQ107" s="140"/>
      <c r="LGR107" s="140"/>
      <c r="LGS107" s="140"/>
      <c r="LGT107" s="140"/>
      <c r="LGU107" s="140"/>
      <c r="LGV107" s="140"/>
      <c r="LGW107" s="140"/>
      <c r="LGX107" s="140"/>
      <c r="LGY107" s="140"/>
      <c r="LGZ107" s="140"/>
      <c r="LHA107" s="140"/>
      <c r="LHB107" s="140"/>
      <c r="LHC107" s="140"/>
      <c r="LHD107" s="140"/>
      <c r="LHE107" s="140"/>
      <c r="LHF107" s="140"/>
      <c r="LHG107" s="140"/>
      <c r="LHH107" s="140"/>
      <c r="LHI107" s="140"/>
      <c r="LHJ107" s="140"/>
      <c r="LHK107" s="140"/>
      <c r="LHL107" s="140"/>
      <c r="LHM107" s="140"/>
      <c r="LHN107" s="140"/>
      <c r="LHO107" s="140"/>
      <c r="LHP107" s="140"/>
      <c r="LHQ107" s="140"/>
      <c r="LHR107" s="140"/>
      <c r="LHS107" s="140"/>
      <c r="LHT107" s="140"/>
      <c r="LHU107" s="140"/>
      <c r="LHV107" s="140"/>
      <c r="LHW107" s="140"/>
      <c r="LHX107" s="140"/>
      <c r="LHY107" s="140"/>
      <c r="LHZ107" s="140"/>
      <c r="LIA107" s="140"/>
      <c r="LIB107" s="140"/>
      <c r="LIC107" s="140"/>
      <c r="LID107" s="140"/>
      <c r="LIE107" s="140"/>
      <c r="LIF107" s="140"/>
      <c r="LIG107" s="140"/>
      <c r="LIH107" s="140"/>
      <c r="LII107" s="140"/>
      <c r="LIJ107" s="140"/>
      <c r="LIK107" s="140"/>
      <c r="LIL107" s="140"/>
      <c r="LIM107" s="140"/>
      <c r="LIN107" s="140"/>
      <c r="LIO107" s="140"/>
      <c r="LIP107" s="140"/>
      <c r="LIQ107" s="140"/>
      <c r="LIR107" s="140"/>
      <c r="LIS107" s="140"/>
      <c r="LIT107" s="140"/>
      <c r="LIU107" s="140"/>
      <c r="LIV107" s="140"/>
      <c r="LIW107" s="140"/>
      <c r="LIX107" s="140"/>
      <c r="LIY107" s="140"/>
      <c r="LIZ107" s="140"/>
      <c r="LJA107" s="140"/>
      <c r="LJB107" s="140"/>
      <c r="LJC107" s="140"/>
      <c r="LJD107" s="140"/>
      <c r="LJE107" s="140"/>
      <c r="LJF107" s="140"/>
      <c r="LJG107" s="140"/>
      <c r="LJH107" s="140"/>
      <c r="LJI107" s="140"/>
      <c r="LJJ107" s="140"/>
      <c r="LJK107" s="140"/>
      <c r="LJL107" s="140"/>
      <c r="LJM107" s="140"/>
      <c r="LJN107" s="140"/>
      <c r="LJO107" s="140"/>
      <c r="LJP107" s="140"/>
      <c r="LJQ107" s="140"/>
      <c r="LJR107" s="140"/>
      <c r="LJS107" s="140"/>
      <c r="LJT107" s="140"/>
      <c r="LJU107" s="140"/>
      <c r="LJV107" s="140"/>
      <c r="LJW107" s="140"/>
      <c r="LJX107" s="140"/>
      <c r="LJY107" s="140"/>
      <c r="LJZ107" s="140"/>
      <c r="LKA107" s="140"/>
      <c r="LKB107" s="140"/>
      <c r="LKC107" s="140"/>
      <c r="LKD107" s="140"/>
      <c r="LKE107" s="140"/>
      <c r="LKF107" s="140"/>
      <c r="LKG107" s="140"/>
      <c r="LKH107" s="140"/>
      <c r="LKI107" s="140"/>
      <c r="LKJ107" s="140"/>
      <c r="LKK107" s="140"/>
      <c r="LKL107" s="140"/>
      <c r="LKM107" s="140"/>
      <c r="LKN107" s="140"/>
      <c r="LKO107" s="140"/>
      <c r="LKP107" s="140"/>
      <c r="LKQ107" s="140"/>
      <c r="LKR107" s="140"/>
      <c r="LKS107" s="140"/>
      <c r="LKT107" s="140"/>
      <c r="LKU107" s="140"/>
      <c r="LKV107" s="140"/>
      <c r="LKW107" s="140"/>
      <c r="LKX107" s="140"/>
      <c r="LKY107" s="140"/>
      <c r="LKZ107" s="140"/>
      <c r="LLA107" s="140"/>
      <c r="LLB107" s="140"/>
      <c r="LLC107" s="140"/>
      <c r="LLD107" s="140"/>
      <c r="LLE107" s="140"/>
      <c r="LLF107" s="140"/>
      <c r="LLG107" s="140"/>
      <c r="LLH107" s="140"/>
      <c r="LLI107" s="140"/>
      <c r="LLJ107" s="140"/>
      <c r="LLK107" s="140"/>
      <c r="LLL107" s="140"/>
      <c r="LLM107" s="140"/>
      <c r="LLN107" s="140"/>
      <c r="LLO107" s="140"/>
      <c r="LLP107" s="140"/>
      <c r="LLQ107" s="140"/>
      <c r="LLR107" s="140"/>
      <c r="LLS107" s="140"/>
      <c r="LLT107" s="140"/>
      <c r="LLU107" s="140"/>
      <c r="LLV107" s="140"/>
      <c r="LLW107" s="140"/>
      <c r="LLX107" s="140"/>
      <c r="LLY107" s="140"/>
      <c r="LLZ107" s="140"/>
      <c r="LMA107" s="140"/>
      <c r="LMB107" s="140"/>
      <c r="LMC107" s="140"/>
      <c r="LMD107" s="140"/>
      <c r="LME107" s="140"/>
      <c r="LMF107" s="140"/>
      <c r="LMG107" s="140"/>
      <c r="LMH107" s="140"/>
      <c r="LMI107" s="140"/>
      <c r="LMJ107" s="140"/>
      <c r="LMK107" s="140"/>
      <c r="LML107" s="140"/>
      <c r="LMM107" s="140"/>
      <c r="LMN107" s="140"/>
      <c r="LMO107" s="140"/>
      <c r="LMP107" s="140"/>
      <c r="LMQ107" s="140"/>
      <c r="LMR107" s="140"/>
      <c r="LMS107" s="140"/>
      <c r="LMT107" s="140"/>
      <c r="LMU107" s="140"/>
      <c r="LMV107" s="140"/>
      <c r="LMW107" s="140"/>
      <c r="LMX107" s="140"/>
      <c r="LMY107" s="140"/>
      <c r="LMZ107" s="140"/>
      <c r="LNA107" s="140"/>
      <c r="LNB107" s="140"/>
      <c r="LNC107" s="140"/>
      <c r="LND107" s="140"/>
      <c r="LNE107" s="140"/>
      <c r="LNF107" s="140"/>
      <c r="LNG107" s="140"/>
      <c r="LNH107" s="140"/>
      <c r="LNI107" s="140"/>
      <c r="LNJ107" s="140"/>
      <c r="LNK107" s="140"/>
      <c r="LNL107" s="140"/>
      <c r="LNM107" s="140"/>
      <c r="LNN107" s="140"/>
      <c r="LNO107" s="140"/>
      <c r="LNP107" s="140"/>
      <c r="LNQ107" s="140"/>
      <c r="LNR107" s="140"/>
      <c r="LNS107" s="140"/>
      <c r="LNT107" s="140"/>
      <c r="LNU107" s="140"/>
      <c r="LNV107" s="140"/>
      <c r="LNW107" s="140"/>
      <c r="LNX107" s="140"/>
      <c r="LNY107" s="140"/>
      <c r="LNZ107" s="140"/>
      <c r="LOA107" s="140"/>
      <c r="LOB107" s="140"/>
      <c r="LOC107" s="140"/>
      <c r="LOD107" s="140"/>
      <c r="LOE107" s="140"/>
      <c r="LOF107" s="140"/>
      <c r="LOG107" s="140"/>
      <c r="LOH107" s="140"/>
      <c r="LOI107" s="140"/>
      <c r="LOJ107" s="140"/>
      <c r="LOK107" s="140"/>
      <c r="LOL107" s="140"/>
      <c r="LOM107" s="140"/>
      <c r="LON107" s="140"/>
      <c r="LOO107" s="140"/>
      <c r="LOP107" s="140"/>
      <c r="LOQ107" s="140"/>
      <c r="LOR107" s="140"/>
      <c r="LOS107" s="140"/>
      <c r="LOT107" s="140"/>
      <c r="LOU107" s="140"/>
      <c r="LOV107" s="140"/>
      <c r="LOW107" s="140"/>
      <c r="LOX107" s="140"/>
      <c r="LOY107" s="140"/>
      <c r="LOZ107" s="140"/>
      <c r="LPA107" s="140"/>
      <c r="LPB107" s="140"/>
      <c r="LPC107" s="140"/>
      <c r="LPD107" s="140"/>
      <c r="LPE107" s="140"/>
      <c r="LPF107" s="140"/>
      <c r="LPG107" s="140"/>
      <c r="LPH107" s="140"/>
      <c r="LPI107" s="140"/>
      <c r="LPJ107" s="140"/>
      <c r="LPK107" s="140"/>
      <c r="LPL107" s="140"/>
      <c r="LPM107" s="140"/>
      <c r="LPN107" s="140"/>
      <c r="LPO107" s="140"/>
      <c r="LPP107" s="140"/>
      <c r="LPQ107" s="140"/>
      <c r="LPR107" s="140"/>
      <c r="LPS107" s="140"/>
      <c r="LPT107" s="140"/>
      <c r="LPU107" s="140"/>
      <c r="LPV107" s="140"/>
      <c r="LPW107" s="140"/>
      <c r="LPX107" s="140"/>
      <c r="LPY107" s="140"/>
      <c r="LPZ107" s="140"/>
      <c r="LQA107" s="140"/>
      <c r="LQB107" s="140"/>
      <c r="LQC107" s="140"/>
      <c r="LQD107" s="140"/>
      <c r="LQE107" s="140"/>
      <c r="LQF107" s="140"/>
      <c r="LQG107" s="140"/>
      <c r="LQH107" s="140"/>
      <c r="LQI107" s="140"/>
      <c r="LQJ107" s="140"/>
      <c r="LQK107" s="140"/>
      <c r="LQL107" s="140"/>
      <c r="LQM107" s="140"/>
      <c r="LQN107" s="140"/>
      <c r="LQO107" s="140"/>
      <c r="LQP107" s="140"/>
      <c r="LQQ107" s="140"/>
      <c r="LQR107" s="140"/>
      <c r="LQS107" s="140"/>
      <c r="LQT107" s="140"/>
      <c r="LQU107" s="140"/>
      <c r="LQV107" s="140"/>
      <c r="LQW107" s="140"/>
      <c r="LQX107" s="140"/>
      <c r="LQY107" s="140"/>
      <c r="LQZ107" s="140"/>
      <c r="LRA107" s="140"/>
      <c r="LRB107" s="140"/>
      <c r="LRC107" s="140"/>
      <c r="LRD107" s="140"/>
      <c r="LRE107" s="140"/>
      <c r="LRF107" s="140"/>
      <c r="LRG107" s="140"/>
      <c r="LRH107" s="140"/>
      <c r="LRI107" s="140"/>
      <c r="LRJ107" s="140"/>
      <c r="LRK107" s="140"/>
      <c r="LRL107" s="140"/>
      <c r="LRM107" s="140"/>
      <c r="LRN107" s="140"/>
      <c r="LRO107" s="140"/>
      <c r="LRP107" s="140"/>
      <c r="LRQ107" s="140"/>
      <c r="LRR107" s="140"/>
      <c r="LRS107" s="140"/>
      <c r="LRT107" s="140"/>
      <c r="LRU107" s="140"/>
      <c r="LRV107" s="140"/>
      <c r="LRW107" s="140"/>
      <c r="LRX107" s="140"/>
      <c r="LRY107" s="140"/>
      <c r="LRZ107" s="140"/>
      <c r="LSA107" s="140"/>
      <c r="LSB107" s="140"/>
      <c r="LSC107" s="140"/>
      <c r="LSD107" s="140"/>
      <c r="LSE107" s="140"/>
      <c r="LSF107" s="140"/>
      <c r="LSG107" s="140"/>
      <c r="LSH107" s="140"/>
      <c r="LSI107" s="140"/>
      <c r="LSJ107" s="140"/>
      <c r="LSK107" s="140"/>
      <c r="LSL107" s="140"/>
      <c r="LSM107" s="140"/>
      <c r="LSN107" s="140"/>
      <c r="LSO107" s="140"/>
      <c r="LSP107" s="140"/>
      <c r="LSQ107" s="140"/>
      <c r="LSR107" s="140"/>
      <c r="LSS107" s="140"/>
      <c r="LST107" s="140"/>
      <c r="LSU107" s="140"/>
      <c r="LSV107" s="140"/>
      <c r="LSW107" s="140"/>
      <c r="LSX107" s="140"/>
      <c r="LSY107" s="140"/>
      <c r="LSZ107" s="140"/>
      <c r="LTA107" s="140"/>
      <c r="LTB107" s="140"/>
      <c r="LTC107" s="140"/>
      <c r="LTD107" s="140"/>
      <c r="LTE107" s="140"/>
      <c r="LTF107" s="140"/>
      <c r="LTG107" s="140"/>
      <c r="LTH107" s="140"/>
      <c r="LTI107" s="140"/>
      <c r="LTJ107" s="140"/>
      <c r="LTK107" s="140"/>
      <c r="LTL107" s="140"/>
      <c r="LTM107" s="140"/>
      <c r="LTN107" s="140"/>
      <c r="LTO107" s="140"/>
      <c r="LTP107" s="140"/>
      <c r="LTQ107" s="140"/>
      <c r="LTR107" s="140"/>
      <c r="LTS107" s="140"/>
      <c r="LTT107" s="140"/>
      <c r="LTU107" s="140"/>
      <c r="LTV107" s="140"/>
      <c r="LTW107" s="140"/>
      <c r="LTX107" s="140"/>
      <c r="LTY107" s="140"/>
      <c r="LTZ107" s="140"/>
      <c r="LUA107" s="140"/>
      <c r="LUB107" s="140"/>
      <c r="LUC107" s="140"/>
      <c r="LUD107" s="140"/>
      <c r="LUE107" s="140"/>
      <c r="LUF107" s="140"/>
      <c r="LUG107" s="140"/>
      <c r="LUH107" s="140"/>
      <c r="LUI107" s="140"/>
      <c r="LUJ107" s="140"/>
      <c r="LUK107" s="140"/>
      <c r="LUL107" s="140"/>
      <c r="LUM107" s="140"/>
      <c r="LUN107" s="140"/>
      <c r="LUO107" s="140"/>
      <c r="LUP107" s="140"/>
      <c r="LUQ107" s="140"/>
      <c r="LUR107" s="140"/>
      <c r="LUS107" s="140"/>
      <c r="LUT107" s="140"/>
      <c r="LUU107" s="140"/>
      <c r="LUV107" s="140"/>
      <c r="LUW107" s="140"/>
      <c r="LUX107" s="140"/>
      <c r="LUY107" s="140"/>
      <c r="LUZ107" s="140"/>
      <c r="LVA107" s="140"/>
      <c r="LVB107" s="140"/>
      <c r="LVC107" s="140"/>
      <c r="LVD107" s="140"/>
      <c r="LVE107" s="140"/>
      <c r="LVF107" s="140"/>
      <c r="LVG107" s="140"/>
      <c r="LVH107" s="140"/>
      <c r="LVI107" s="140"/>
      <c r="LVJ107" s="140"/>
      <c r="LVK107" s="140"/>
      <c r="LVL107" s="140"/>
      <c r="LVM107" s="140"/>
      <c r="LVN107" s="140"/>
      <c r="LVO107" s="140"/>
      <c r="LVP107" s="140"/>
      <c r="LVQ107" s="140"/>
      <c r="LVR107" s="140"/>
      <c r="LVS107" s="140"/>
      <c r="LVT107" s="140"/>
      <c r="LVU107" s="140"/>
      <c r="LVV107" s="140"/>
      <c r="LVW107" s="140"/>
      <c r="LVX107" s="140"/>
      <c r="LVY107" s="140"/>
      <c r="LVZ107" s="140"/>
      <c r="LWA107" s="140"/>
      <c r="LWB107" s="140"/>
      <c r="LWC107" s="140"/>
      <c r="LWD107" s="140"/>
      <c r="LWE107" s="140"/>
      <c r="LWF107" s="140"/>
      <c r="LWG107" s="140"/>
      <c r="LWH107" s="140"/>
      <c r="LWI107" s="140"/>
      <c r="LWJ107" s="140"/>
      <c r="LWK107" s="140"/>
      <c r="LWL107" s="140"/>
      <c r="LWM107" s="140"/>
      <c r="LWN107" s="140"/>
      <c r="LWO107" s="140"/>
      <c r="LWP107" s="140"/>
      <c r="LWQ107" s="140"/>
      <c r="LWR107" s="140"/>
      <c r="LWS107" s="140"/>
      <c r="LWT107" s="140"/>
      <c r="LWU107" s="140"/>
      <c r="LWV107" s="140"/>
      <c r="LWW107" s="140"/>
      <c r="LWX107" s="140"/>
      <c r="LWY107" s="140"/>
      <c r="LWZ107" s="140"/>
      <c r="LXA107" s="140"/>
      <c r="LXB107" s="140"/>
      <c r="LXC107" s="140"/>
      <c r="LXD107" s="140"/>
      <c r="LXE107" s="140"/>
      <c r="LXF107" s="140"/>
      <c r="LXG107" s="140"/>
      <c r="LXH107" s="140"/>
      <c r="LXI107" s="140"/>
      <c r="LXJ107" s="140"/>
      <c r="LXK107" s="140"/>
      <c r="LXL107" s="140"/>
      <c r="LXM107" s="140"/>
      <c r="LXN107" s="140"/>
      <c r="LXO107" s="140"/>
      <c r="LXP107" s="140"/>
      <c r="LXQ107" s="140"/>
      <c r="LXR107" s="140"/>
      <c r="LXS107" s="140"/>
      <c r="LXT107" s="140"/>
      <c r="LXU107" s="140"/>
      <c r="LXV107" s="140"/>
      <c r="LXW107" s="140"/>
      <c r="LXX107" s="140"/>
      <c r="LXY107" s="140"/>
      <c r="LXZ107" s="140"/>
      <c r="LYA107" s="140"/>
      <c r="LYB107" s="140"/>
      <c r="LYC107" s="140"/>
      <c r="LYD107" s="140"/>
      <c r="LYE107" s="140"/>
      <c r="LYF107" s="140"/>
      <c r="LYG107" s="140"/>
      <c r="LYH107" s="140"/>
      <c r="LYI107" s="140"/>
      <c r="LYJ107" s="140"/>
      <c r="LYK107" s="140"/>
      <c r="LYL107" s="140"/>
      <c r="LYM107" s="140"/>
      <c r="LYN107" s="140"/>
      <c r="LYO107" s="140"/>
      <c r="LYP107" s="140"/>
      <c r="LYQ107" s="140"/>
      <c r="LYR107" s="140"/>
      <c r="LYS107" s="140"/>
      <c r="LYT107" s="140"/>
      <c r="LYU107" s="140"/>
      <c r="LYV107" s="140"/>
      <c r="LYW107" s="140"/>
      <c r="LYX107" s="140"/>
      <c r="LYY107" s="140"/>
      <c r="LYZ107" s="140"/>
      <c r="LZA107" s="140"/>
      <c r="LZB107" s="140"/>
      <c r="LZC107" s="140"/>
      <c r="LZD107" s="140"/>
      <c r="LZE107" s="140"/>
      <c r="LZF107" s="140"/>
      <c r="LZG107" s="140"/>
      <c r="LZH107" s="140"/>
      <c r="LZI107" s="140"/>
      <c r="LZJ107" s="140"/>
      <c r="LZK107" s="140"/>
      <c r="LZL107" s="140"/>
      <c r="LZM107" s="140"/>
      <c r="LZN107" s="140"/>
      <c r="LZO107" s="140"/>
      <c r="LZP107" s="140"/>
      <c r="LZQ107" s="140"/>
      <c r="LZR107" s="140"/>
      <c r="LZS107" s="140"/>
      <c r="LZT107" s="140"/>
      <c r="LZU107" s="140"/>
      <c r="LZV107" s="140"/>
      <c r="LZW107" s="140"/>
      <c r="LZX107" s="140"/>
      <c r="LZY107" s="140"/>
      <c r="LZZ107" s="140"/>
      <c r="MAA107" s="140"/>
      <c r="MAB107" s="140"/>
      <c r="MAC107" s="140"/>
      <c r="MAD107" s="140"/>
      <c r="MAE107" s="140"/>
      <c r="MAF107" s="140"/>
      <c r="MAG107" s="140"/>
      <c r="MAH107" s="140"/>
      <c r="MAI107" s="140"/>
      <c r="MAJ107" s="140"/>
      <c r="MAK107" s="140"/>
      <c r="MAL107" s="140"/>
      <c r="MAM107" s="140"/>
      <c r="MAN107" s="140"/>
      <c r="MAO107" s="140"/>
      <c r="MAP107" s="140"/>
      <c r="MAQ107" s="140"/>
      <c r="MAR107" s="140"/>
      <c r="MAS107" s="140"/>
      <c r="MAT107" s="140"/>
      <c r="MAU107" s="140"/>
      <c r="MAV107" s="140"/>
      <c r="MAW107" s="140"/>
      <c r="MAX107" s="140"/>
      <c r="MAY107" s="140"/>
      <c r="MAZ107" s="140"/>
      <c r="MBA107" s="140"/>
      <c r="MBB107" s="140"/>
      <c r="MBC107" s="140"/>
      <c r="MBD107" s="140"/>
      <c r="MBE107" s="140"/>
      <c r="MBF107" s="140"/>
      <c r="MBG107" s="140"/>
      <c r="MBH107" s="140"/>
      <c r="MBI107" s="140"/>
      <c r="MBJ107" s="140"/>
      <c r="MBK107" s="140"/>
      <c r="MBL107" s="140"/>
      <c r="MBM107" s="140"/>
      <c r="MBN107" s="140"/>
      <c r="MBO107" s="140"/>
      <c r="MBP107" s="140"/>
      <c r="MBQ107" s="140"/>
      <c r="MBR107" s="140"/>
      <c r="MBS107" s="140"/>
      <c r="MBT107" s="140"/>
      <c r="MBU107" s="140"/>
      <c r="MBV107" s="140"/>
      <c r="MBW107" s="140"/>
      <c r="MBX107" s="140"/>
      <c r="MBY107" s="140"/>
      <c r="MBZ107" s="140"/>
      <c r="MCA107" s="140"/>
      <c r="MCB107" s="140"/>
      <c r="MCC107" s="140"/>
      <c r="MCD107" s="140"/>
      <c r="MCE107" s="140"/>
      <c r="MCF107" s="140"/>
      <c r="MCG107" s="140"/>
      <c r="MCH107" s="140"/>
      <c r="MCI107" s="140"/>
      <c r="MCJ107" s="140"/>
      <c r="MCK107" s="140"/>
      <c r="MCL107" s="140"/>
      <c r="MCM107" s="140"/>
      <c r="MCN107" s="140"/>
      <c r="MCO107" s="140"/>
      <c r="MCP107" s="140"/>
      <c r="MCQ107" s="140"/>
      <c r="MCR107" s="140"/>
      <c r="MCS107" s="140"/>
      <c r="MCT107" s="140"/>
      <c r="MCU107" s="140"/>
      <c r="MCV107" s="140"/>
      <c r="MCW107" s="140"/>
      <c r="MCX107" s="140"/>
      <c r="MCY107" s="140"/>
      <c r="MCZ107" s="140"/>
      <c r="MDA107" s="140"/>
      <c r="MDB107" s="140"/>
      <c r="MDC107" s="140"/>
      <c r="MDD107" s="140"/>
      <c r="MDE107" s="140"/>
      <c r="MDF107" s="140"/>
      <c r="MDG107" s="140"/>
      <c r="MDH107" s="140"/>
      <c r="MDI107" s="140"/>
      <c r="MDJ107" s="140"/>
      <c r="MDK107" s="140"/>
      <c r="MDL107" s="140"/>
      <c r="MDM107" s="140"/>
      <c r="MDN107" s="140"/>
      <c r="MDO107" s="140"/>
      <c r="MDP107" s="140"/>
      <c r="MDQ107" s="140"/>
      <c r="MDR107" s="140"/>
      <c r="MDS107" s="140"/>
      <c r="MDT107" s="140"/>
      <c r="MDU107" s="140"/>
      <c r="MDV107" s="140"/>
      <c r="MDW107" s="140"/>
      <c r="MDX107" s="140"/>
      <c r="MDY107" s="140"/>
      <c r="MDZ107" s="140"/>
      <c r="MEA107" s="140"/>
      <c r="MEB107" s="140"/>
      <c r="MEC107" s="140"/>
      <c r="MED107" s="140"/>
      <c r="MEE107" s="140"/>
      <c r="MEF107" s="140"/>
      <c r="MEG107" s="140"/>
      <c r="MEH107" s="140"/>
      <c r="MEI107" s="140"/>
      <c r="MEJ107" s="140"/>
      <c r="MEK107" s="140"/>
      <c r="MEL107" s="140"/>
      <c r="MEM107" s="140"/>
      <c r="MEN107" s="140"/>
      <c r="MEO107" s="140"/>
      <c r="MEP107" s="140"/>
      <c r="MEQ107" s="140"/>
      <c r="MER107" s="140"/>
      <c r="MES107" s="140"/>
      <c r="MET107" s="140"/>
      <c r="MEU107" s="140"/>
      <c r="MEV107" s="140"/>
      <c r="MEW107" s="140"/>
      <c r="MEX107" s="140"/>
      <c r="MEY107" s="140"/>
      <c r="MEZ107" s="140"/>
      <c r="MFA107" s="140"/>
      <c r="MFB107" s="140"/>
      <c r="MFC107" s="140"/>
      <c r="MFD107" s="140"/>
      <c r="MFE107" s="140"/>
      <c r="MFF107" s="140"/>
      <c r="MFG107" s="140"/>
      <c r="MFH107" s="140"/>
      <c r="MFI107" s="140"/>
      <c r="MFJ107" s="140"/>
      <c r="MFK107" s="140"/>
      <c r="MFL107" s="140"/>
      <c r="MFM107" s="140"/>
      <c r="MFN107" s="140"/>
      <c r="MFO107" s="140"/>
      <c r="MFP107" s="140"/>
      <c r="MFQ107" s="140"/>
      <c r="MFR107" s="140"/>
      <c r="MFS107" s="140"/>
      <c r="MFT107" s="140"/>
      <c r="MFU107" s="140"/>
      <c r="MFV107" s="140"/>
      <c r="MFW107" s="140"/>
      <c r="MFX107" s="140"/>
      <c r="MFY107" s="140"/>
      <c r="MFZ107" s="140"/>
      <c r="MGA107" s="140"/>
      <c r="MGB107" s="140"/>
      <c r="MGC107" s="140"/>
      <c r="MGD107" s="140"/>
      <c r="MGE107" s="140"/>
      <c r="MGF107" s="140"/>
      <c r="MGG107" s="140"/>
      <c r="MGH107" s="140"/>
      <c r="MGI107" s="140"/>
      <c r="MGJ107" s="140"/>
      <c r="MGK107" s="140"/>
      <c r="MGL107" s="140"/>
      <c r="MGM107" s="140"/>
      <c r="MGN107" s="140"/>
      <c r="MGO107" s="140"/>
      <c r="MGP107" s="140"/>
      <c r="MGQ107" s="140"/>
      <c r="MGR107" s="140"/>
      <c r="MGS107" s="140"/>
      <c r="MGT107" s="140"/>
      <c r="MGU107" s="140"/>
      <c r="MGV107" s="140"/>
      <c r="MGW107" s="140"/>
      <c r="MGX107" s="140"/>
      <c r="MGY107" s="140"/>
      <c r="MGZ107" s="140"/>
      <c r="MHA107" s="140"/>
      <c r="MHB107" s="140"/>
      <c r="MHC107" s="140"/>
      <c r="MHD107" s="140"/>
      <c r="MHE107" s="140"/>
      <c r="MHF107" s="140"/>
      <c r="MHG107" s="140"/>
      <c r="MHH107" s="140"/>
      <c r="MHI107" s="140"/>
      <c r="MHJ107" s="140"/>
      <c r="MHK107" s="140"/>
      <c r="MHL107" s="140"/>
      <c r="MHM107" s="140"/>
      <c r="MHN107" s="140"/>
      <c r="MHO107" s="140"/>
      <c r="MHP107" s="140"/>
      <c r="MHQ107" s="140"/>
      <c r="MHR107" s="140"/>
      <c r="MHS107" s="140"/>
      <c r="MHT107" s="140"/>
      <c r="MHU107" s="140"/>
      <c r="MHV107" s="140"/>
      <c r="MHW107" s="140"/>
      <c r="MHX107" s="140"/>
      <c r="MHY107" s="140"/>
      <c r="MHZ107" s="140"/>
      <c r="MIA107" s="140"/>
      <c r="MIB107" s="140"/>
      <c r="MIC107" s="140"/>
      <c r="MID107" s="140"/>
      <c r="MIE107" s="140"/>
      <c r="MIF107" s="140"/>
      <c r="MIG107" s="140"/>
      <c r="MIH107" s="140"/>
      <c r="MII107" s="140"/>
      <c r="MIJ107" s="140"/>
      <c r="MIK107" s="140"/>
      <c r="MIL107" s="140"/>
      <c r="MIM107" s="140"/>
      <c r="MIN107" s="140"/>
      <c r="MIO107" s="140"/>
      <c r="MIP107" s="140"/>
      <c r="MIQ107" s="140"/>
      <c r="MIR107" s="140"/>
      <c r="MIS107" s="140"/>
      <c r="MIT107" s="140"/>
      <c r="MIU107" s="140"/>
      <c r="MIV107" s="140"/>
      <c r="MIW107" s="140"/>
      <c r="MIX107" s="140"/>
      <c r="MIY107" s="140"/>
      <c r="MIZ107" s="140"/>
      <c r="MJA107" s="140"/>
      <c r="MJB107" s="140"/>
      <c r="MJC107" s="140"/>
      <c r="MJD107" s="140"/>
      <c r="MJE107" s="140"/>
      <c r="MJF107" s="140"/>
      <c r="MJG107" s="140"/>
      <c r="MJH107" s="140"/>
      <c r="MJI107" s="140"/>
      <c r="MJJ107" s="140"/>
      <c r="MJK107" s="140"/>
      <c r="MJL107" s="140"/>
      <c r="MJM107" s="140"/>
      <c r="MJN107" s="140"/>
      <c r="MJO107" s="140"/>
      <c r="MJP107" s="140"/>
      <c r="MJQ107" s="140"/>
      <c r="MJR107" s="140"/>
      <c r="MJS107" s="140"/>
      <c r="MJT107" s="140"/>
      <c r="MJU107" s="140"/>
      <c r="MJV107" s="140"/>
      <c r="MJW107" s="140"/>
      <c r="MJX107" s="140"/>
      <c r="MJY107" s="140"/>
      <c r="MJZ107" s="140"/>
      <c r="MKA107" s="140"/>
      <c r="MKB107" s="140"/>
      <c r="MKC107" s="140"/>
      <c r="MKD107" s="140"/>
      <c r="MKE107" s="140"/>
      <c r="MKF107" s="140"/>
      <c r="MKG107" s="140"/>
      <c r="MKH107" s="140"/>
      <c r="MKI107" s="140"/>
      <c r="MKJ107" s="140"/>
      <c r="MKK107" s="140"/>
      <c r="MKL107" s="140"/>
      <c r="MKM107" s="140"/>
      <c r="MKN107" s="140"/>
      <c r="MKO107" s="140"/>
      <c r="MKP107" s="140"/>
      <c r="MKQ107" s="140"/>
      <c r="MKR107" s="140"/>
      <c r="MKS107" s="140"/>
      <c r="MKT107" s="140"/>
      <c r="MKU107" s="140"/>
      <c r="MKV107" s="140"/>
      <c r="MKW107" s="140"/>
      <c r="MKX107" s="140"/>
      <c r="MKY107" s="140"/>
      <c r="MKZ107" s="140"/>
      <c r="MLA107" s="140"/>
      <c r="MLB107" s="140"/>
      <c r="MLC107" s="140"/>
      <c r="MLD107" s="140"/>
      <c r="MLE107" s="140"/>
      <c r="MLF107" s="140"/>
      <c r="MLG107" s="140"/>
      <c r="MLH107" s="140"/>
      <c r="MLI107" s="140"/>
      <c r="MLJ107" s="140"/>
      <c r="MLK107" s="140"/>
      <c r="MLL107" s="140"/>
      <c r="MLM107" s="140"/>
      <c r="MLN107" s="140"/>
      <c r="MLO107" s="140"/>
      <c r="MLP107" s="140"/>
      <c r="MLQ107" s="140"/>
      <c r="MLR107" s="140"/>
      <c r="MLS107" s="140"/>
      <c r="MLT107" s="140"/>
      <c r="MLU107" s="140"/>
      <c r="MLV107" s="140"/>
      <c r="MLW107" s="140"/>
      <c r="MLX107" s="140"/>
      <c r="MLY107" s="140"/>
      <c r="MLZ107" s="140"/>
      <c r="MMA107" s="140"/>
      <c r="MMB107" s="140"/>
      <c r="MMC107" s="140"/>
      <c r="MMD107" s="140"/>
      <c r="MME107" s="140"/>
      <c r="MMF107" s="140"/>
      <c r="MMG107" s="140"/>
      <c r="MMH107" s="140"/>
      <c r="MMI107" s="140"/>
      <c r="MMJ107" s="140"/>
      <c r="MMK107" s="140"/>
      <c r="MML107" s="140"/>
      <c r="MMM107" s="140"/>
      <c r="MMN107" s="140"/>
      <c r="MMO107" s="140"/>
      <c r="MMP107" s="140"/>
      <c r="MMQ107" s="140"/>
      <c r="MMR107" s="140"/>
      <c r="MMS107" s="140"/>
      <c r="MMT107" s="140"/>
      <c r="MMU107" s="140"/>
      <c r="MMV107" s="140"/>
      <c r="MMW107" s="140"/>
      <c r="MMX107" s="140"/>
      <c r="MMY107" s="140"/>
      <c r="MMZ107" s="140"/>
      <c r="MNA107" s="140"/>
      <c r="MNB107" s="140"/>
      <c r="MNC107" s="140"/>
      <c r="MND107" s="140"/>
      <c r="MNE107" s="140"/>
      <c r="MNF107" s="140"/>
      <c r="MNG107" s="140"/>
      <c r="MNH107" s="140"/>
      <c r="MNI107" s="140"/>
      <c r="MNJ107" s="140"/>
      <c r="MNK107" s="140"/>
      <c r="MNL107" s="140"/>
      <c r="MNM107" s="140"/>
      <c r="MNN107" s="140"/>
      <c r="MNO107" s="140"/>
      <c r="MNP107" s="140"/>
      <c r="MNQ107" s="140"/>
      <c r="MNR107" s="140"/>
      <c r="MNS107" s="140"/>
      <c r="MNT107" s="140"/>
      <c r="MNU107" s="140"/>
      <c r="MNV107" s="140"/>
      <c r="MNW107" s="140"/>
      <c r="MNX107" s="140"/>
      <c r="MNY107" s="140"/>
      <c r="MNZ107" s="140"/>
      <c r="MOA107" s="140"/>
      <c r="MOB107" s="140"/>
      <c r="MOC107" s="140"/>
      <c r="MOD107" s="140"/>
      <c r="MOE107" s="140"/>
      <c r="MOF107" s="140"/>
      <c r="MOG107" s="140"/>
      <c r="MOH107" s="140"/>
      <c r="MOI107" s="140"/>
      <c r="MOJ107" s="140"/>
      <c r="MOK107" s="140"/>
      <c r="MOL107" s="140"/>
      <c r="MOM107" s="140"/>
      <c r="MON107" s="140"/>
      <c r="MOO107" s="140"/>
      <c r="MOP107" s="140"/>
      <c r="MOQ107" s="140"/>
      <c r="MOR107" s="140"/>
      <c r="MOS107" s="140"/>
      <c r="MOT107" s="140"/>
      <c r="MOU107" s="140"/>
      <c r="MOV107" s="140"/>
      <c r="MOW107" s="140"/>
      <c r="MOX107" s="140"/>
      <c r="MOY107" s="140"/>
      <c r="MOZ107" s="140"/>
      <c r="MPA107" s="140"/>
      <c r="MPB107" s="140"/>
      <c r="MPC107" s="140"/>
      <c r="MPD107" s="140"/>
      <c r="MPE107" s="140"/>
      <c r="MPF107" s="140"/>
      <c r="MPG107" s="140"/>
      <c r="MPH107" s="140"/>
      <c r="MPI107" s="140"/>
      <c r="MPJ107" s="140"/>
      <c r="MPK107" s="140"/>
      <c r="MPL107" s="140"/>
      <c r="MPM107" s="140"/>
      <c r="MPN107" s="140"/>
      <c r="MPO107" s="140"/>
      <c r="MPP107" s="140"/>
      <c r="MPQ107" s="140"/>
      <c r="MPR107" s="140"/>
      <c r="MPS107" s="140"/>
      <c r="MPT107" s="140"/>
      <c r="MPU107" s="140"/>
      <c r="MPV107" s="140"/>
      <c r="MPW107" s="140"/>
      <c r="MPX107" s="140"/>
      <c r="MPY107" s="140"/>
      <c r="MPZ107" s="140"/>
      <c r="MQA107" s="140"/>
      <c r="MQB107" s="140"/>
      <c r="MQC107" s="140"/>
      <c r="MQD107" s="140"/>
      <c r="MQE107" s="140"/>
      <c r="MQF107" s="140"/>
      <c r="MQG107" s="140"/>
      <c r="MQH107" s="140"/>
      <c r="MQI107" s="140"/>
      <c r="MQJ107" s="140"/>
      <c r="MQK107" s="140"/>
      <c r="MQL107" s="140"/>
      <c r="MQM107" s="140"/>
      <c r="MQN107" s="140"/>
      <c r="MQO107" s="140"/>
      <c r="MQP107" s="140"/>
      <c r="MQQ107" s="140"/>
      <c r="MQR107" s="140"/>
      <c r="MQS107" s="140"/>
      <c r="MQT107" s="140"/>
      <c r="MQU107" s="140"/>
      <c r="MQV107" s="140"/>
      <c r="MQW107" s="140"/>
      <c r="MQX107" s="140"/>
      <c r="MQY107" s="140"/>
      <c r="MQZ107" s="140"/>
      <c r="MRA107" s="140"/>
      <c r="MRB107" s="140"/>
      <c r="MRC107" s="140"/>
      <c r="MRD107" s="140"/>
      <c r="MRE107" s="140"/>
      <c r="MRF107" s="140"/>
      <c r="MRG107" s="140"/>
      <c r="MRH107" s="140"/>
      <c r="MRI107" s="140"/>
      <c r="MRJ107" s="140"/>
      <c r="MRK107" s="140"/>
      <c r="MRL107" s="140"/>
      <c r="MRM107" s="140"/>
      <c r="MRN107" s="140"/>
      <c r="MRO107" s="140"/>
      <c r="MRP107" s="140"/>
      <c r="MRQ107" s="140"/>
      <c r="MRR107" s="140"/>
      <c r="MRS107" s="140"/>
      <c r="MRT107" s="140"/>
      <c r="MRU107" s="140"/>
      <c r="MRV107" s="140"/>
      <c r="MRW107" s="140"/>
      <c r="MRX107" s="140"/>
      <c r="MRY107" s="140"/>
      <c r="MRZ107" s="140"/>
      <c r="MSA107" s="140"/>
      <c r="MSB107" s="140"/>
      <c r="MSC107" s="140"/>
      <c r="MSD107" s="140"/>
      <c r="MSE107" s="140"/>
      <c r="MSF107" s="140"/>
      <c r="MSG107" s="140"/>
      <c r="MSH107" s="140"/>
      <c r="MSI107" s="140"/>
      <c r="MSJ107" s="140"/>
      <c r="MSK107" s="140"/>
      <c r="MSL107" s="140"/>
      <c r="MSM107" s="140"/>
      <c r="MSN107" s="140"/>
      <c r="MSO107" s="140"/>
      <c r="MSP107" s="140"/>
      <c r="MSQ107" s="140"/>
      <c r="MSR107" s="140"/>
      <c r="MSS107" s="140"/>
      <c r="MST107" s="140"/>
      <c r="MSU107" s="140"/>
      <c r="MSV107" s="140"/>
      <c r="MSW107" s="140"/>
      <c r="MSX107" s="140"/>
      <c r="MSY107" s="140"/>
      <c r="MSZ107" s="140"/>
      <c r="MTA107" s="140"/>
      <c r="MTB107" s="140"/>
      <c r="MTC107" s="140"/>
      <c r="MTD107" s="140"/>
      <c r="MTE107" s="140"/>
      <c r="MTF107" s="140"/>
      <c r="MTG107" s="140"/>
      <c r="MTH107" s="140"/>
      <c r="MTI107" s="140"/>
      <c r="MTJ107" s="140"/>
      <c r="MTK107" s="140"/>
      <c r="MTL107" s="140"/>
      <c r="MTM107" s="140"/>
      <c r="MTN107" s="140"/>
      <c r="MTO107" s="140"/>
      <c r="MTP107" s="140"/>
      <c r="MTQ107" s="140"/>
      <c r="MTR107" s="140"/>
      <c r="MTS107" s="140"/>
      <c r="MTT107" s="140"/>
      <c r="MTU107" s="140"/>
      <c r="MTV107" s="140"/>
      <c r="MTW107" s="140"/>
      <c r="MTX107" s="140"/>
      <c r="MTY107" s="140"/>
      <c r="MTZ107" s="140"/>
      <c r="MUA107" s="140"/>
      <c r="MUB107" s="140"/>
      <c r="MUC107" s="140"/>
      <c r="MUD107" s="140"/>
      <c r="MUE107" s="140"/>
      <c r="MUF107" s="140"/>
      <c r="MUG107" s="140"/>
      <c r="MUH107" s="140"/>
      <c r="MUI107" s="140"/>
      <c r="MUJ107" s="140"/>
      <c r="MUK107" s="140"/>
      <c r="MUL107" s="140"/>
      <c r="MUM107" s="140"/>
      <c r="MUN107" s="140"/>
      <c r="MUO107" s="140"/>
      <c r="MUP107" s="140"/>
      <c r="MUQ107" s="140"/>
      <c r="MUR107" s="140"/>
      <c r="MUS107" s="140"/>
      <c r="MUT107" s="140"/>
      <c r="MUU107" s="140"/>
      <c r="MUV107" s="140"/>
      <c r="MUW107" s="140"/>
      <c r="MUX107" s="140"/>
      <c r="MUY107" s="140"/>
      <c r="MUZ107" s="140"/>
      <c r="MVA107" s="140"/>
      <c r="MVB107" s="140"/>
      <c r="MVC107" s="140"/>
      <c r="MVD107" s="140"/>
      <c r="MVE107" s="140"/>
      <c r="MVF107" s="140"/>
      <c r="MVG107" s="140"/>
      <c r="MVH107" s="140"/>
      <c r="MVI107" s="140"/>
      <c r="MVJ107" s="140"/>
      <c r="MVK107" s="140"/>
      <c r="MVL107" s="140"/>
      <c r="MVM107" s="140"/>
      <c r="MVN107" s="140"/>
      <c r="MVO107" s="140"/>
      <c r="MVP107" s="140"/>
      <c r="MVQ107" s="140"/>
      <c r="MVR107" s="140"/>
      <c r="MVS107" s="140"/>
      <c r="MVT107" s="140"/>
      <c r="MVU107" s="140"/>
      <c r="MVV107" s="140"/>
      <c r="MVW107" s="140"/>
      <c r="MVX107" s="140"/>
      <c r="MVY107" s="140"/>
      <c r="MVZ107" s="140"/>
      <c r="MWA107" s="140"/>
      <c r="MWB107" s="140"/>
      <c r="MWC107" s="140"/>
      <c r="MWD107" s="140"/>
      <c r="MWE107" s="140"/>
      <c r="MWF107" s="140"/>
      <c r="MWG107" s="140"/>
      <c r="MWH107" s="140"/>
      <c r="MWI107" s="140"/>
      <c r="MWJ107" s="140"/>
      <c r="MWK107" s="140"/>
      <c r="MWL107" s="140"/>
      <c r="MWM107" s="140"/>
      <c r="MWN107" s="140"/>
      <c r="MWO107" s="140"/>
      <c r="MWP107" s="140"/>
      <c r="MWQ107" s="140"/>
      <c r="MWR107" s="140"/>
      <c r="MWS107" s="140"/>
      <c r="MWT107" s="140"/>
      <c r="MWU107" s="140"/>
      <c r="MWV107" s="140"/>
      <c r="MWW107" s="140"/>
      <c r="MWX107" s="140"/>
      <c r="MWY107" s="140"/>
      <c r="MWZ107" s="140"/>
      <c r="MXA107" s="140"/>
      <c r="MXB107" s="140"/>
      <c r="MXC107" s="140"/>
      <c r="MXD107" s="140"/>
      <c r="MXE107" s="140"/>
      <c r="MXF107" s="140"/>
      <c r="MXG107" s="140"/>
      <c r="MXH107" s="140"/>
      <c r="MXI107" s="140"/>
      <c r="MXJ107" s="140"/>
      <c r="MXK107" s="140"/>
      <c r="MXL107" s="140"/>
      <c r="MXM107" s="140"/>
      <c r="MXN107" s="140"/>
      <c r="MXO107" s="140"/>
      <c r="MXP107" s="140"/>
      <c r="MXQ107" s="140"/>
      <c r="MXR107" s="140"/>
      <c r="MXS107" s="140"/>
      <c r="MXT107" s="140"/>
      <c r="MXU107" s="140"/>
      <c r="MXV107" s="140"/>
      <c r="MXW107" s="140"/>
      <c r="MXX107" s="140"/>
      <c r="MXY107" s="140"/>
      <c r="MXZ107" s="140"/>
      <c r="MYA107" s="140"/>
      <c r="MYB107" s="140"/>
      <c r="MYC107" s="140"/>
      <c r="MYD107" s="140"/>
      <c r="MYE107" s="140"/>
      <c r="MYF107" s="140"/>
      <c r="MYG107" s="140"/>
      <c r="MYH107" s="140"/>
      <c r="MYI107" s="140"/>
      <c r="MYJ107" s="140"/>
      <c r="MYK107" s="140"/>
      <c r="MYL107" s="140"/>
      <c r="MYM107" s="140"/>
      <c r="MYN107" s="140"/>
      <c r="MYO107" s="140"/>
      <c r="MYP107" s="140"/>
      <c r="MYQ107" s="140"/>
      <c r="MYR107" s="140"/>
      <c r="MYS107" s="140"/>
      <c r="MYT107" s="140"/>
      <c r="MYU107" s="140"/>
      <c r="MYV107" s="140"/>
      <c r="MYW107" s="140"/>
      <c r="MYX107" s="140"/>
      <c r="MYY107" s="140"/>
      <c r="MYZ107" s="140"/>
      <c r="MZA107" s="140"/>
      <c r="MZB107" s="140"/>
      <c r="MZC107" s="140"/>
      <c r="MZD107" s="140"/>
      <c r="MZE107" s="140"/>
      <c r="MZF107" s="140"/>
      <c r="MZG107" s="140"/>
      <c r="MZH107" s="140"/>
      <c r="MZI107" s="140"/>
      <c r="MZJ107" s="140"/>
      <c r="MZK107" s="140"/>
      <c r="MZL107" s="140"/>
      <c r="MZM107" s="140"/>
      <c r="MZN107" s="140"/>
      <c r="MZO107" s="140"/>
      <c r="MZP107" s="140"/>
      <c r="MZQ107" s="140"/>
      <c r="MZR107" s="140"/>
      <c r="MZS107" s="140"/>
      <c r="MZT107" s="140"/>
      <c r="MZU107" s="140"/>
      <c r="MZV107" s="140"/>
      <c r="MZW107" s="140"/>
      <c r="MZX107" s="140"/>
      <c r="MZY107" s="140"/>
      <c r="MZZ107" s="140"/>
      <c r="NAA107" s="140"/>
      <c r="NAB107" s="140"/>
      <c r="NAC107" s="140"/>
      <c r="NAD107" s="140"/>
      <c r="NAE107" s="140"/>
      <c r="NAF107" s="140"/>
      <c r="NAG107" s="140"/>
      <c r="NAH107" s="140"/>
      <c r="NAI107" s="140"/>
      <c r="NAJ107" s="140"/>
      <c r="NAK107" s="140"/>
      <c r="NAL107" s="140"/>
      <c r="NAM107" s="140"/>
      <c r="NAN107" s="140"/>
      <c r="NAO107" s="140"/>
      <c r="NAP107" s="140"/>
      <c r="NAQ107" s="140"/>
      <c r="NAR107" s="140"/>
      <c r="NAS107" s="140"/>
      <c r="NAT107" s="140"/>
      <c r="NAU107" s="140"/>
      <c r="NAV107" s="140"/>
      <c r="NAW107" s="140"/>
      <c r="NAX107" s="140"/>
      <c r="NAY107" s="140"/>
      <c r="NAZ107" s="140"/>
      <c r="NBA107" s="140"/>
      <c r="NBB107" s="140"/>
      <c r="NBC107" s="140"/>
      <c r="NBD107" s="140"/>
      <c r="NBE107" s="140"/>
      <c r="NBF107" s="140"/>
      <c r="NBG107" s="140"/>
      <c r="NBH107" s="140"/>
      <c r="NBI107" s="140"/>
      <c r="NBJ107" s="140"/>
      <c r="NBK107" s="140"/>
      <c r="NBL107" s="140"/>
      <c r="NBM107" s="140"/>
      <c r="NBN107" s="140"/>
      <c r="NBO107" s="140"/>
      <c r="NBP107" s="140"/>
      <c r="NBQ107" s="140"/>
      <c r="NBR107" s="140"/>
      <c r="NBS107" s="140"/>
      <c r="NBT107" s="140"/>
      <c r="NBU107" s="140"/>
      <c r="NBV107" s="140"/>
      <c r="NBW107" s="140"/>
      <c r="NBX107" s="140"/>
      <c r="NBY107" s="140"/>
      <c r="NBZ107" s="140"/>
      <c r="NCA107" s="140"/>
      <c r="NCB107" s="140"/>
      <c r="NCC107" s="140"/>
      <c r="NCD107" s="140"/>
      <c r="NCE107" s="140"/>
      <c r="NCF107" s="140"/>
      <c r="NCG107" s="140"/>
      <c r="NCH107" s="140"/>
      <c r="NCI107" s="140"/>
      <c r="NCJ107" s="140"/>
      <c r="NCK107" s="140"/>
      <c r="NCL107" s="140"/>
      <c r="NCM107" s="140"/>
      <c r="NCN107" s="140"/>
      <c r="NCO107" s="140"/>
      <c r="NCP107" s="140"/>
      <c r="NCQ107" s="140"/>
      <c r="NCR107" s="140"/>
      <c r="NCS107" s="140"/>
      <c r="NCT107" s="140"/>
      <c r="NCU107" s="140"/>
      <c r="NCV107" s="140"/>
      <c r="NCW107" s="140"/>
      <c r="NCX107" s="140"/>
      <c r="NCY107" s="140"/>
      <c r="NCZ107" s="140"/>
      <c r="NDA107" s="140"/>
      <c r="NDB107" s="140"/>
      <c r="NDC107" s="140"/>
      <c r="NDD107" s="140"/>
      <c r="NDE107" s="140"/>
      <c r="NDF107" s="140"/>
      <c r="NDG107" s="140"/>
      <c r="NDH107" s="140"/>
      <c r="NDI107" s="140"/>
      <c r="NDJ107" s="140"/>
      <c r="NDK107" s="140"/>
      <c r="NDL107" s="140"/>
      <c r="NDM107" s="140"/>
      <c r="NDN107" s="140"/>
      <c r="NDO107" s="140"/>
      <c r="NDP107" s="140"/>
      <c r="NDQ107" s="140"/>
      <c r="NDR107" s="140"/>
      <c r="NDS107" s="140"/>
      <c r="NDT107" s="140"/>
      <c r="NDU107" s="140"/>
      <c r="NDV107" s="140"/>
      <c r="NDW107" s="140"/>
      <c r="NDX107" s="140"/>
      <c r="NDY107" s="140"/>
      <c r="NDZ107" s="140"/>
      <c r="NEA107" s="140"/>
      <c r="NEB107" s="140"/>
      <c r="NEC107" s="140"/>
      <c r="NED107" s="140"/>
      <c r="NEE107" s="140"/>
      <c r="NEF107" s="140"/>
      <c r="NEG107" s="140"/>
      <c r="NEH107" s="140"/>
      <c r="NEI107" s="140"/>
      <c r="NEJ107" s="140"/>
      <c r="NEK107" s="140"/>
      <c r="NEL107" s="140"/>
      <c r="NEM107" s="140"/>
      <c r="NEN107" s="140"/>
      <c r="NEO107" s="140"/>
      <c r="NEP107" s="140"/>
      <c r="NEQ107" s="140"/>
      <c r="NER107" s="140"/>
      <c r="NES107" s="140"/>
      <c r="NET107" s="140"/>
      <c r="NEU107" s="140"/>
      <c r="NEV107" s="140"/>
      <c r="NEW107" s="140"/>
      <c r="NEX107" s="140"/>
      <c r="NEY107" s="140"/>
      <c r="NEZ107" s="140"/>
      <c r="NFA107" s="140"/>
      <c r="NFB107" s="140"/>
      <c r="NFC107" s="140"/>
      <c r="NFD107" s="140"/>
      <c r="NFE107" s="140"/>
      <c r="NFF107" s="140"/>
      <c r="NFG107" s="140"/>
      <c r="NFH107" s="140"/>
      <c r="NFI107" s="140"/>
      <c r="NFJ107" s="140"/>
      <c r="NFK107" s="140"/>
      <c r="NFL107" s="140"/>
      <c r="NFM107" s="140"/>
      <c r="NFN107" s="140"/>
      <c r="NFO107" s="140"/>
      <c r="NFP107" s="140"/>
      <c r="NFQ107" s="140"/>
      <c r="NFR107" s="140"/>
      <c r="NFS107" s="140"/>
      <c r="NFT107" s="140"/>
      <c r="NFU107" s="140"/>
      <c r="NFV107" s="140"/>
      <c r="NFW107" s="140"/>
      <c r="NFX107" s="140"/>
      <c r="NFY107" s="140"/>
      <c r="NFZ107" s="140"/>
      <c r="NGA107" s="140"/>
      <c r="NGB107" s="140"/>
      <c r="NGC107" s="140"/>
      <c r="NGD107" s="140"/>
      <c r="NGE107" s="140"/>
      <c r="NGF107" s="140"/>
      <c r="NGG107" s="140"/>
      <c r="NGH107" s="140"/>
      <c r="NGI107" s="140"/>
      <c r="NGJ107" s="140"/>
      <c r="NGK107" s="140"/>
      <c r="NGL107" s="140"/>
      <c r="NGM107" s="140"/>
      <c r="NGN107" s="140"/>
      <c r="NGO107" s="140"/>
      <c r="NGP107" s="140"/>
      <c r="NGQ107" s="140"/>
      <c r="NGR107" s="140"/>
      <c r="NGS107" s="140"/>
      <c r="NGT107" s="140"/>
      <c r="NGU107" s="140"/>
      <c r="NGV107" s="140"/>
      <c r="NGW107" s="140"/>
      <c r="NGX107" s="140"/>
      <c r="NGY107" s="140"/>
      <c r="NGZ107" s="140"/>
      <c r="NHA107" s="140"/>
      <c r="NHB107" s="140"/>
      <c r="NHC107" s="140"/>
      <c r="NHD107" s="140"/>
      <c r="NHE107" s="140"/>
      <c r="NHF107" s="140"/>
      <c r="NHG107" s="140"/>
      <c r="NHH107" s="140"/>
      <c r="NHI107" s="140"/>
      <c r="NHJ107" s="140"/>
      <c r="NHK107" s="140"/>
      <c r="NHL107" s="140"/>
      <c r="NHM107" s="140"/>
      <c r="NHN107" s="140"/>
      <c r="NHO107" s="140"/>
      <c r="NHP107" s="140"/>
      <c r="NHQ107" s="140"/>
      <c r="NHR107" s="140"/>
      <c r="NHS107" s="140"/>
      <c r="NHT107" s="140"/>
      <c r="NHU107" s="140"/>
      <c r="NHV107" s="140"/>
      <c r="NHW107" s="140"/>
      <c r="NHX107" s="140"/>
      <c r="NHY107" s="140"/>
      <c r="NHZ107" s="140"/>
      <c r="NIA107" s="140"/>
      <c r="NIB107" s="140"/>
      <c r="NIC107" s="140"/>
      <c r="NID107" s="140"/>
      <c r="NIE107" s="140"/>
      <c r="NIF107" s="140"/>
      <c r="NIG107" s="140"/>
      <c r="NIH107" s="140"/>
      <c r="NII107" s="140"/>
      <c r="NIJ107" s="140"/>
      <c r="NIK107" s="140"/>
      <c r="NIL107" s="140"/>
      <c r="NIM107" s="140"/>
      <c r="NIN107" s="140"/>
      <c r="NIO107" s="140"/>
      <c r="NIP107" s="140"/>
      <c r="NIQ107" s="140"/>
      <c r="NIR107" s="140"/>
      <c r="NIS107" s="140"/>
      <c r="NIT107" s="140"/>
      <c r="NIU107" s="140"/>
      <c r="NIV107" s="140"/>
      <c r="NIW107" s="140"/>
      <c r="NIX107" s="140"/>
      <c r="NIY107" s="140"/>
      <c r="NIZ107" s="140"/>
      <c r="NJA107" s="140"/>
      <c r="NJB107" s="140"/>
      <c r="NJC107" s="140"/>
      <c r="NJD107" s="140"/>
      <c r="NJE107" s="140"/>
      <c r="NJF107" s="140"/>
      <c r="NJG107" s="140"/>
      <c r="NJH107" s="140"/>
      <c r="NJI107" s="140"/>
      <c r="NJJ107" s="140"/>
      <c r="NJK107" s="140"/>
      <c r="NJL107" s="140"/>
      <c r="NJM107" s="140"/>
      <c r="NJN107" s="140"/>
      <c r="NJO107" s="140"/>
      <c r="NJP107" s="140"/>
      <c r="NJQ107" s="140"/>
      <c r="NJR107" s="140"/>
      <c r="NJS107" s="140"/>
      <c r="NJT107" s="140"/>
      <c r="NJU107" s="140"/>
      <c r="NJV107" s="140"/>
      <c r="NJW107" s="140"/>
      <c r="NJX107" s="140"/>
      <c r="NJY107" s="140"/>
      <c r="NJZ107" s="140"/>
      <c r="NKA107" s="140"/>
      <c r="NKB107" s="140"/>
      <c r="NKC107" s="140"/>
      <c r="NKD107" s="140"/>
      <c r="NKE107" s="140"/>
      <c r="NKF107" s="140"/>
      <c r="NKG107" s="140"/>
      <c r="NKH107" s="140"/>
      <c r="NKI107" s="140"/>
      <c r="NKJ107" s="140"/>
      <c r="NKK107" s="140"/>
      <c r="NKL107" s="140"/>
      <c r="NKM107" s="140"/>
      <c r="NKN107" s="140"/>
      <c r="NKO107" s="140"/>
      <c r="NKP107" s="140"/>
      <c r="NKQ107" s="140"/>
      <c r="NKR107" s="140"/>
      <c r="NKS107" s="140"/>
      <c r="NKT107" s="140"/>
      <c r="NKU107" s="140"/>
      <c r="NKV107" s="140"/>
      <c r="NKW107" s="140"/>
      <c r="NKX107" s="140"/>
      <c r="NKY107" s="140"/>
      <c r="NKZ107" s="140"/>
      <c r="NLA107" s="140"/>
      <c r="NLB107" s="140"/>
      <c r="NLC107" s="140"/>
      <c r="NLD107" s="140"/>
      <c r="NLE107" s="140"/>
      <c r="NLF107" s="140"/>
      <c r="NLG107" s="140"/>
      <c r="NLH107" s="140"/>
      <c r="NLI107" s="140"/>
      <c r="NLJ107" s="140"/>
      <c r="NLK107" s="140"/>
      <c r="NLL107" s="140"/>
      <c r="NLM107" s="140"/>
      <c r="NLN107" s="140"/>
      <c r="NLO107" s="140"/>
      <c r="NLP107" s="140"/>
      <c r="NLQ107" s="140"/>
      <c r="NLR107" s="140"/>
      <c r="NLS107" s="140"/>
      <c r="NLT107" s="140"/>
      <c r="NLU107" s="140"/>
      <c r="NLV107" s="140"/>
      <c r="NLW107" s="140"/>
      <c r="NLX107" s="140"/>
      <c r="NLY107" s="140"/>
      <c r="NLZ107" s="140"/>
      <c r="NMA107" s="140"/>
      <c r="NMB107" s="140"/>
      <c r="NMC107" s="140"/>
      <c r="NMD107" s="140"/>
      <c r="NME107" s="140"/>
      <c r="NMF107" s="140"/>
      <c r="NMG107" s="140"/>
      <c r="NMH107" s="140"/>
      <c r="NMI107" s="140"/>
      <c r="NMJ107" s="140"/>
      <c r="NMK107" s="140"/>
      <c r="NML107" s="140"/>
      <c r="NMM107" s="140"/>
      <c r="NMN107" s="140"/>
      <c r="NMO107" s="140"/>
      <c r="NMP107" s="140"/>
      <c r="NMQ107" s="140"/>
      <c r="NMR107" s="140"/>
      <c r="NMS107" s="140"/>
      <c r="NMT107" s="140"/>
      <c r="NMU107" s="140"/>
      <c r="NMV107" s="140"/>
      <c r="NMW107" s="140"/>
      <c r="NMX107" s="140"/>
      <c r="NMY107" s="140"/>
      <c r="NMZ107" s="140"/>
      <c r="NNA107" s="140"/>
      <c r="NNB107" s="140"/>
      <c r="NNC107" s="140"/>
      <c r="NND107" s="140"/>
      <c r="NNE107" s="140"/>
      <c r="NNF107" s="140"/>
      <c r="NNG107" s="140"/>
      <c r="NNH107" s="140"/>
      <c r="NNI107" s="140"/>
      <c r="NNJ107" s="140"/>
      <c r="NNK107" s="140"/>
      <c r="NNL107" s="140"/>
      <c r="NNM107" s="140"/>
      <c r="NNN107" s="140"/>
      <c r="NNO107" s="140"/>
      <c r="NNP107" s="140"/>
      <c r="NNQ107" s="140"/>
      <c r="NNR107" s="140"/>
      <c r="NNS107" s="140"/>
      <c r="NNT107" s="140"/>
      <c r="NNU107" s="140"/>
      <c r="NNV107" s="140"/>
      <c r="NNW107" s="140"/>
      <c r="NNX107" s="140"/>
      <c r="NNY107" s="140"/>
      <c r="NNZ107" s="140"/>
      <c r="NOA107" s="140"/>
      <c r="NOB107" s="140"/>
      <c r="NOC107" s="140"/>
      <c r="NOD107" s="140"/>
      <c r="NOE107" s="140"/>
      <c r="NOF107" s="140"/>
      <c r="NOG107" s="140"/>
      <c r="NOH107" s="140"/>
      <c r="NOI107" s="140"/>
      <c r="NOJ107" s="140"/>
      <c r="NOK107" s="140"/>
      <c r="NOL107" s="140"/>
      <c r="NOM107" s="140"/>
      <c r="NON107" s="140"/>
      <c r="NOO107" s="140"/>
      <c r="NOP107" s="140"/>
      <c r="NOQ107" s="140"/>
      <c r="NOR107" s="140"/>
      <c r="NOS107" s="140"/>
      <c r="NOT107" s="140"/>
      <c r="NOU107" s="140"/>
      <c r="NOV107" s="140"/>
      <c r="NOW107" s="140"/>
      <c r="NOX107" s="140"/>
      <c r="NOY107" s="140"/>
      <c r="NOZ107" s="140"/>
      <c r="NPA107" s="140"/>
      <c r="NPB107" s="140"/>
      <c r="NPC107" s="140"/>
      <c r="NPD107" s="140"/>
      <c r="NPE107" s="140"/>
      <c r="NPF107" s="140"/>
      <c r="NPG107" s="140"/>
      <c r="NPH107" s="140"/>
      <c r="NPI107" s="140"/>
      <c r="NPJ107" s="140"/>
      <c r="NPK107" s="140"/>
      <c r="NPL107" s="140"/>
      <c r="NPM107" s="140"/>
      <c r="NPN107" s="140"/>
      <c r="NPO107" s="140"/>
      <c r="NPP107" s="140"/>
      <c r="NPQ107" s="140"/>
      <c r="NPR107" s="140"/>
      <c r="NPS107" s="140"/>
      <c r="NPT107" s="140"/>
      <c r="NPU107" s="140"/>
      <c r="NPV107" s="140"/>
      <c r="NPW107" s="140"/>
      <c r="NPX107" s="140"/>
      <c r="NPY107" s="140"/>
      <c r="NPZ107" s="140"/>
      <c r="NQA107" s="140"/>
      <c r="NQB107" s="140"/>
      <c r="NQC107" s="140"/>
      <c r="NQD107" s="140"/>
      <c r="NQE107" s="140"/>
      <c r="NQF107" s="140"/>
      <c r="NQG107" s="140"/>
      <c r="NQH107" s="140"/>
      <c r="NQI107" s="140"/>
      <c r="NQJ107" s="140"/>
      <c r="NQK107" s="140"/>
      <c r="NQL107" s="140"/>
      <c r="NQM107" s="140"/>
      <c r="NQN107" s="140"/>
      <c r="NQO107" s="140"/>
      <c r="NQP107" s="140"/>
      <c r="NQQ107" s="140"/>
      <c r="NQR107" s="140"/>
      <c r="NQS107" s="140"/>
      <c r="NQT107" s="140"/>
      <c r="NQU107" s="140"/>
      <c r="NQV107" s="140"/>
      <c r="NQW107" s="140"/>
      <c r="NQX107" s="140"/>
      <c r="NQY107" s="140"/>
      <c r="NQZ107" s="140"/>
      <c r="NRA107" s="140"/>
      <c r="NRB107" s="140"/>
      <c r="NRC107" s="140"/>
      <c r="NRD107" s="140"/>
      <c r="NRE107" s="140"/>
      <c r="NRF107" s="140"/>
      <c r="NRG107" s="140"/>
      <c r="NRH107" s="140"/>
      <c r="NRI107" s="140"/>
      <c r="NRJ107" s="140"/>
      <c r="NRK107" s="140"/>
      <c r="NRL107" s="140"/>
      <c r="NRM107" s="140"/>
      <c r="NRN107" s="140"/>
      <c r="NRO107" s="140"/>
      <c r="NRP107" s="140"/>
      <c r="NRQ107" s="140"/>
      <c r="NRR107" s="140"/>
      <c r="NRS107" s="140"/>
      <c r="NRT107" s="140"/>
      <c r="NRU107" s="140"/>
      <c r="NRV107" s="140"/>
      <c r="NRW107" s="140"/>
      <c r="NRX107" s="140"/>
      <c r="NRY107" s="140"/>
      <c r="NRZ107" s="140"/>
      <c r="NSA107" s="140"/>
      <c r="NSB107" s="140"/>
      <c r="NSC107" s="140"/>
      <c r="NSD107" s="140"/>
      <c r="NSE107" s="140"/>
      <c r="NSF107" s="140"/>
      <c r="NSG107" s="140"/>
      <c r="NSH107" s="140"/>
      <c r="NSI107" s="140"/>
      <c r="NSJ107" s="140"/>
      <c r="NSK107" s="140"/>
      <c r="NSL107" s="140"/>
      <c r="NSM107" s="140"/>
      <c r="NSN107" s="140"/>
      <c r="NSO107" s="140"/>
      <c r="NSP107" s="140"/>
      <c r="NSQ107" s="140"/>
      <c r="NSR107" s="140"/>
      <c r="NSS107" s="140"/>
      <c r="NST107" s="140"/>
      <c r="NSU107" s="140"/>
      <c r="NSV107" s="140"/>
      <c r="NSW107" s="140"/>
      <c r="NSX107" s="140"/>
      <c r="NSY107" s="140"/>
      <c r="NSZ107" s="140"/>
      <c r="NTA107" s="140"/>
      <c r="NTB107" s="140"/>
      <c r="NTC107" s="140"/>
      <c r="NTD107" s="140"/>
      <c r="NTE107" s="140"/>
      <c r="NTF107" s="140"/>
      <c r="NTG107" s="140"/>
      <c r="NTH107" s="140"/>
      <c r="NTI107" s="140"/>
      <c r="NTJ107" s="140"/>
      <c r="NTK107" s="140"/>
      <c r="NTL107" s="140"/>
      <c r="NTM107" s="140"/>
      <c r="NTN107" s="140"/>
      <c r="NTO107" s="140"/>
      <c r="NTP107" s="140"/>
      <c r="NTQ107" s="140"/>
      <c r="NTR107" s="140"/>
      <c r="NTS107" s="140"/>
      <c r="NTT107" s="140"/>
      <c r="NTU107" s="140"/>
      <c r="NTV107" s="140"/>
      <c r="NTW107" s="140"/>
      <c r="NTX107" s="140"/>
      <c r="NTY107" s="140"/>
      <c r="NTZ107" s="140"/>
      <c r="NUA107" s="140"/>
      <c r="NUB107" s="140"/>
      <c r="NUC107" s="140"/>
      <c r="NUD107" s="140"/>
      <c r="NUE107" s="140"/>
      <c r="NUF107" s="140"/>
      <c r="NUG107" s="140"/>
      <c r="NUH107" s="140"/>
      <c r="NUI107" s="140"/>
      <c r="NUJ107" s="140"/>
      <c r="NUK107" s="140"/>
      <c r="NUL107" s="140"/>
      <c r="NUM107" s="140"/>
      <c r="NUN107" s="140"/>
      <c r="NUO107" s="140"/>
      <c r="NUP107" s="140"/>
      <c r="NUQ107" s="140"/>
      <c r="NUR107" s="140"/>
      <c r="NUS107" s="140"/>
      <c r="NUT107" s="140"/>
      <c r="NUU107" s="140"/>
      <c r="NUV107" s="140"/>
      <c r="NUW107" s="140"/>
      <c r="NUX107" s="140"/>
      <c r="NUY107" s="140"/>
      <c r="NUZ107" s="140"/>
      <c r="NVA107" s="140"/>
      <c r="NVB107" s="140"/>
      <c r="NVC107" s="140"/>
      <c r="NVD107" s="140"/>
      <c r="NVE107" s="140"/>
      <c r="NVF107" s="140"/>
      <c r="NVG107" s="140"/>
      <c r="NVH107" s="140"/>
      <c r="NVI107" s="140"/>
      <c r="NVJ107" s="140"/>
      <c r="NVK107" s="140"/>
      <c r="NVL107" s="140"/>
      <c r="NVM107" s="140"/>
      <c r="NVN107" s="140"/>
      <c r="NVO107" s="140"/>
      <c r="NVP107" s="140"/>
      <c r="NVQ107" s="140"/>
      <c r="NVR107" s="140"/>
      <c r="NVS107" s="140"/>
      <c r="NVT107" s="140"/>
      <c r="NVU107" s="140"/>
      <c r="NVV107" s="140"/>
      <c r="NVW107" s="140"/>
      <c r="NVX107" s="140"/>
      <c r="NVY107" s="140"/>
      <c r="NVZ107" s="140"/>
      <c r="NWA107" s="140"/>
      <c r="NWB107" s="140"/>
      <c r="NWC107" s="140"/>
      <c r="NWD107" s="140"/>
      <c r="NWE107" s="140"/>
      <c r="NWF107" s="140"/>
      <c r="NWG107" s="140"/>
      <c r="NWH107" s="140"/>
      <c r="NWI107" s="140"/>
      <c r="NWJ107" s="140"/>
      <c r="NWK107" s="140"/>
      <c r="NWL107" s="140"/>
      <c r="NWM107" s="140"/>
      <c r="NWN107" s="140"/>
      <c r="NWO107" s="140"/>
      <c r="NWP107" s="140"/>
      <c r="NWQ107" s="140"/>
      <c r="NWR107" s="140"/>
      <c r="NWS107" s="140"/>
      <c r="NWT107" s="140"/>
      <c r="NWU107" s="140"/>
      <c r="NWV107" s="140"/>
      <c r="NWW107" s="140"/>
      <c r="NWX107" s="140"/>
      <c r="NWY107" s="140"/>
      <c r="NWZ107" s="140"/>
      <c r="NXA107" s="140"/>
      <c r="NXB107" s="140"/>
      <c r="NXC107" s="140"/>
      <c r="NXD107" s="140"/>
      <c r="NXE107" s="140"/>
      <c r="NXF107" s="140"/>
      <c r="NXG107" s="140"/>
      <c r="NXH107" s="140"/>
      <c r="NXI107" s="140"/>
      <c r="NXJ107" s="140"/>
      <c r="NXK107" s="140"/>
      <c r="NXL107" s="140"/>
      <c r="NXM107" s="140"/>
      <c r="NXN107" s="140"/>
      <c r="NXO107" s="140"/>
      <c r="NXP107" s="140"/>
      <c r="NXQ107" s="140"/>
      <c r="NXR107" s="140"/>
      <c r="NXS107" s="140"/>
      <c r="NXT107" s="140"/>
      <c r="NXU107" s="140"/>
      <c r="NXV107" s="140"/>
      <c r="NXW107" s="140"/>
      <c r="NXX107" s="140"/>
      <c r="NXY107" s="140"/>
      <c r="NXZ107" s="140"/>
      <c r="NYA107" s="140"/>
      <c r="NYB107" s="140"/>
      <c r="NYC107" s="140"/>
      <c r="NYD107" s="140"/>
      <c r="NYE107" s="140"/>
      <c r="NYF107" s="140"/>
      <c r="NYG107" s="140"/>
      <c r="NYH107" s="140"/>
      <c r="NYI107" s="140"/>
      <c r="NYJ107" s="140"/>
      <c r="NYK107" s="140"/>
      <c r="NYL107" s="140"/>
      <c r="NYM107" s="140"/>
      <c r="NYN107" s="140"/>
      <c r="NYO107" s="140"/>
      <c r="NYP107" s="140"/>
      <c r="NYQ107" s="140"/>
      <c r="NYR107" s="140"/>
      <c r="NYS107" s="140"/>
      <c r="NYT107" s="140"/>
      <c r="NYU107" s="140"/>
      <c r="NYV107" s="140"/>
      <c r="NYW107" s="140"/>
      <c r="NYX107" s="140"/>
      <c r="NYY107" s="140"/>
      <c r="NYZ107" s="140"/>
      <c r="NZA107" s="140"/>
      <c r="NZB107" s="140"/>
      <c r="NZC107" s="140"/>
      <c r="NZD107" s="140"/>
      <c r="NZE107" s="140"/>
      <c r="NZF107" s="140"/>
      <c r="NZG107" s="140"/>
      <c r="NZH107" s="140"/>
      <c r="NZI107" s="140"/>
      <c r="NZJ107" s="140"/>
      <c r="NZK107" s="140"/>
      <c r="NZL107" s="140"/>
      <c r="NZM107" s="140"/>
      <c r="NZN107" s="140"/>
      <c r="NZO107" s="140"/>
      <c r="NZP107" s="140"/>
      <c r="NZQ107" s="140"/>
      <c r="NZR107" s="140"/>
      <c r="NZS107" s="140"/>
      <c r="NZT107" s="140"/>
      <c r="NZU107" s="140"/>
      <c r="NZV107" s="140"/>
      <c r="NZW107" s="140"/>
      <c r="NZX107" s="140"/>
      <c r="NZY107" s="140"/>
      <c r="NZZ107" s="140"/>
      <c r="OAA107" s="140"/>
      <c r="OAB107" s="140"/>
      <c r="OAC107" s="140"/>
      <c r="OAD107" s="140"/>
      <c r="OAE107" s="140"/>
      <c r="OAF107" s="140"/>
      <c r="OAG107" s="140"/>
      <c r="OAH107" s="140"/>
      <c r="OAI107" s="140"/>
      <c r="OAJ107" s="140"/>
      <c r="OAK107" s="140"/>
      <c r="OAL107" s="140"/>
      <c r="OAM107" s="140"/>
      <c r="OAN107" s="140"/>
      <c r="OAO107" s="140"/>
      <c r="OAP107" s="140"/>
      <c r="OAQ107" s="140"/>
      <c r="OAR107" s="140"/>
      <c r="OAS107" s="140"/>
      <c r="OAT107" s="140"/>
      <c r="OAU107" s="140"/>
      <c r="OAV107" s="140"/>
      <c r="OAW107" s="140"/>
      <c r="OAX107" s="140"/>
      <c r="OAY107" s="140"/>
      <c r="OAZ107" s="140"/>
      <c r="OBA107" s="140"/>
      <c r="OBB107" s="140"/>
      <c r="OBC107" s="140"/>
      <c r="OBD107" s="140"/>
      <c r="OBE107" s="140"/>
      <c r="OBF107" s="140"/>
      <c r="OBG107" s="140"/>
      <c r="OBH107" s="140"/>
      <c r="OBI107" s="140"/>
      <c r="OBJ107" s="140"/>
      <c r="OBK107" s="140"/>
      <c r="OBL107" s="140"/>
      <c r="OBM107" s="140"/>
      <c r="OBN107" s="140"/>
      <c r="OBO107" s="140"/>
      <c r="OBP107" s="140"/>
      <c r="OBQ107" s="140"/>
      <c r="OBR107" s="140"/>
      <c r="OBS107" s="140"/>
      <c r="OBT107" s="140"/>
      <c r="OBU107" s="140"/>
      <c r="OBV107" s="140"/>
      <c r="OBW107" s="140"/>
      <c r="OBX107" s="140"/>
      <c r="OBY107" s="140"/>
      <c r="OBZ107" s="140"/>
      <c r="OCA107" s="140"/>
      <c r="OCB107" s="140"/>
      <c r="OCC107" s="140"/>
      <c r="OCD107" s="140"/>
      <c r="OCE107" s="140"/>
      <c r="OCF107" s="140"/>
      <c r="OCG107" s="140"/>
      <c r="OCH107" s="140"/>
      <c r="OCI107" s="140"/>
      <c r="OCJ107" s="140"/>
      <c r="OCK107" s="140"/>
      <c r="OCL107" s="140"/>
      <c r="OCM107" s="140"/>
      <c r="OCN107" s="140"/>
      <c r="OCO107" s="140"/>
      <c r="OCP107" s="140"/>
      <c r="OCQ107" s="140"/>
      <c r="OCR107" s="140"/>
      <c r="OCS107" s="140"/>
      <c r="OCT107" s="140"/>
      <c r="OCU107" s="140"/>
      <c r="OCV107" s="140"/>
      <c r="OCW107" s="140"/>
      <c r="OCX107" s="140"/>
      <c r="OCY107" s="140"/>
      <c r="OCZ107" s="140"/>
      <c r="ODA107" s="140"/>
      <c r="ODB107" s="140"/>
      <c r="ODC107" s="140"/>
      <c r="ODD107" s="140"/>
      <c r="ODE107" s="140"/>
      <c r="ODF107" s="140"/>
      <c r="ODG107" s="140"/>
      <c r="ODH107" s="140"/>
      <c r="ODI107" s="140"/>
      <c r="ODJ107" s="140"/>
      <c r="ODK107" s="140"/>
      <c r="ODL107" s="140"/>
      <c r="ODM107" s="140"/>
      <c r="ODN107" s="140"/>
      <c r="ODO107" s="140"/>
      <c r="ODP107" s="140"/>
      <c r="ODQ107" s="140"/>
      <c r="ODR107" s="140"/>
      <c r="ODS107" s="140"/>
      <c r="ODT107" s="140"/>
      <c r="ODU107" s="140"/>
      <c r="ODV107" s="140"/>
      <c r="ODW107" s="140"/>
      <c r="ODX107" s="140"/>
      <c r="ODY107" s="140"/>
      <c r="ODZ107" s="140"/>
      <c r="OEA107" s="140"/>
      <c r="OEB107" s="140"/>
      <c r="OEC107" s="140"/>
      <c r="OED107" s="140"/>
      <c r="OEE107" s="140"/>
      <c r="OEF107" s="140"/>
      <c r="OEG107" s="140"/>
      <c r="OEH107" s="140"/>
      <c r="OEI107" s="140"/>
      <c r="OEJ107" s="140"/>
      <c r="OEK107" s="140"/>
      <c r="OEL107" s="140"/>
      <c r="OEM107" s="140"/>
      <c r="OEN107" s="140"/>
      <c r="OEO107" s="140"/>
      <c r="OEP107" s="140"/>
      <c r="OEQ107" s="140"/>
      <c r="OER107" s="140"/>
      <c r="OES107" s="140"/>
      <c r="OET107" s="140"/>
      <c r="OEU107" s="140"/>
      <c r="OEV107" s="140"/>
      <c r="OEW107" s="140"/>
      <c r="OEX107" s="140"/>
      <c r="OEY107" s="140"/>
      <c r="OEZ107" s="140"/>
      <c r="OFA107" s="140"/>
      <c r="OFB107" s="140"/>
      <c r="OFC107" s="140"/>
      <c r="OFD107" s="140"/>
      <c r="OFE107" s="140"/>
      <c r="OFF107" s="140"/>
      <c r="OFG107" s="140"/>
      <c r="OFH107" s="140"/>
      <c r="OFI107" s="140"/>
      <c r="OFJ107" s="140"/>
      <c r="OFK107" s="140"/>
      <c r="OFL107" s="140"/>
      <c r="OFM107" s="140"/>
      <c r="OFN107" s="140"/>
      <c r="OFO107" s="140"/>
      <c r="OFP107" s="140"/>
      <c r="OFQ107" s="140"/>
      <c r="OFR107" s="140"/>
      <c r="OFS107" s="140"/>
      <c r="OFT107" s="140"/>
      <c r="OFU107" s="140"/>
      <c r="OFV107" s="140"/>
      <c r="OFW107" s="140"/>
      <c r="OFX107" s="140"/>
      <c r="OFY107" s="140"/>
      <c r="OFZ107" s="140"/>
      <c r="OGA107" s="140"/>
      <c r="OGB107" s="140"/>
      <c r="OGC107" s="140"/>
      <c r="OGD107" s="140"/>
      <c r="OGE107" s="140"/>
      <c r="OGF107" s="140"/>
      <c r="OGG107" s="140"/>
      <c r="OGH107" s="140"/>
      <c r="OGI107" s="140"/>
      <c r="OGJ107" s="140"/>
      <c r="OGK107" s="140"/>
      <c r="OGL107" s="140"/>
      <c r="OGM107" s="140"/>
      <c r="OGN107" s="140"/>
      <c r="OGO107" s="140"/>
      <c r="OGP107" s="140"/>
      <c r="OGQ107" s="140"/>
      <c r="OGR107" s="140"/>
      <c r="OGS107" s="140"/>
      <c r="OGT107" s="140"/>
      <c r="OGU107" s="140"/>
      <c r="OGV107" s="140"/>
      <c r="OGW107" s="140"/>
      <c r="OGX107" s="140"/>
      <c r="OGY107" s="140"/>
      <c r="OGZ107" s="140"/>
      <c r="OHA107" s="140"/>
      <c r="OHB107" s="140"/>
      <c r="OHC107" s="140"/>
      <c r="OHD107" s="140"/>
      <c r="OHE107" s="140"/>
      <c r="OHF107" s="140"/>
      <c r="OHG107" s="140"/>
      <c r="OHH107" s="140"/>
      <c r="OHI107" s="140"/>
      <c r="OHJ107" s="140"/>
      <c r="OHK107" s="140"/>
      <c r="OHL107" s="140"/>
      <c r="OHM107" s="140"/>
      <c r="OHN107" s="140"/>
      <c r="OHO107" s="140"/>
      <c r="OHP107" s="140"/>
      <c r="OHQ107" s="140"/>
      <c r="OHR107" s="140"/>
      <c r="OHS107" s="140"/>
      <c r="OHT107" s="140"/>
      <c r="OHU107" s="140"/>
      <c r="OHV107" s="140"/>
      <c r="OHW107" s="140"/>
      <c r="OHX107" s="140"/>
      <c r="OHY107" s="140"/>
      <c r="OHZ107" s="140"/>
      <c r="OIA107" s="140"/>
      <c r="OIB107" s="140"/>
      <c r="OIC107" s="140"/>
      <c r="OID107" s="140"/>
      <c r="OIE107" s="140"/>
      <c r="OIF107" s="140"/>
      <c r="OIG107" s="140"/>
      <c r="OIH107" s="140"/>
      <c r="OII107" s="140"/>
      <c r="OIJ107" s="140"/>
      <c r="OIK107" s="140"/>
      <c r="OIL107" s="140"/>
      <c r="OIM107" s="140"/>
      <c r="OIN107" s="140"/>
      <c r="OIO107" s="140"/>
      <c r="OIP107" s="140"/>
      <c r="OIQ107" s="140"/>
      <c r="OIR107" s="140"/>
      <c r="OIS107" s="140"/>
      <c r="OIT107" s="140"/>
      <c r="OIU107" s="140"/>
      <c r="OIV107" s="140"/>
      <c r="OIW107" s="140"/>
      <c r="OIX107" s="140"/>
      <c r="OIY107" s="140"/>
      <c r="OIZ107" s="140"/>
      <c r="OJA107" s="140"/>
      <c r="OJB107" s="140"/>
      <c r="OJC107" s="140"/>
      <c r="OJD107" s="140"/>
      <c r="OJE107" s="140"/>
      <c r="OJF107" s="140"/>
      <c r="OJG107" s="140"/>
      <c r="OJH107" s="140"/>
      <c r="OJI107" s="140"/>
      <c r="OJJ107" s="140"/>
      <c r="OJK107" s="140"/>
      <c r="OJL107" s="140"/>
      <c r="OJM107" s="140"/>
      <c r="OJN107" s="140"/>
      <c r="OJO107" s="140"/>
      <c r="OJP107" s="140"/>
      <c r="OJQ107" s="140"/>
      <c r="OJR107" s="140"/>
      <c r="OJS107" s="140"/>
      <c r="OJT107" s="140"/>
      <c r="OJU107" s="140"/>
      <c r="OJV107" s="140"/>
      <c r="OJW107" s="140"/>
      <c r="OJX107" s="140"/>
      <c r="OJY107" s="140"/>
      <c r="OJZ107" s="140"/>
      <c r="OKA107" s="140"/>
      <c r="OKB107" s="140"/>
      <c r="OKC107" s="140"/>
      <c r="OKD107" s="140"/>
      <c r="OKE107" s="140"/>
      <c r="OKF107" s="140"/>
      <c r="OKG107" s="140"/>
      <c r="OKH107" s="140"/>
      <c r="OKI107" s="140"/>
      <c r="OKJ107" s="140"/>
      <c r="OKK107" s="140"/>
      <c r="OKL107" s="140"/>
      <c r="OKM107" s="140"/>
      <c r="OKN107" s="140"/>
      <c r="OKO107" s="140"/>
      <c r="OKP107" s="140"/>
      <c r="OKQ107" s="140"/>
      <c r="OKR107" s="140"/>
      <c r="OKS107" s="140"/>
      <c r="OKT107" s="140"/>
      <c r="OKU107" s="140"/>
      <c r="OKV107" s="140"/>
      <c r="OKW107" s="140"/>
      <c r="OKX107" s="140"/>
      <c r="OKY107" s="140"/>
      <c r="OKZ107" s="140"/>
      <c r="OLA107" s="140"/>
      <c r="OLB107" s="140"/>
      <c r="OLC107" s="140"/>
      <c r="OLD107" s="140"/>
      <c r="OLE107" s="140"/>
      <c r="OLF107" s="140"/>
      <c r="OLG107" s="140"/>
      <c r="OLH107" s="140"/>
      <c r="OLI107" s="140"/>
      <c r="OLJ107" s="140"/>
      <c r="OLK107" s="140"/>
      <c r="OLL107" s="140"/>
      <c r="OLM107" s="140"/>
      <c r="OLN107" s="140"/>
      <c r="OLO107" s="140"/>
      <c r="OLP107" s="140"/>
      <c r="OLQ107" s="140"/>
      <c r="OLR107" s="140"/>
      <c r="OLS107" s="140"/>
      <c r="OLT107" s="140"/>
      <c r="OLU107" s="140"/>
      <c r="OLV107" s="140"/>
      <c r="OLW107" s="140"/>
      <c r="OLX107" s="140"/>
      <c r="OLY107" s="140"/>
      <c r="OLZ107" s="140"/>
      <c r="OMA107" s="140"/>
      <c r="OMB107" s="140"/>
      <c r="OMC107" s="140"/>
      <c r="OMD107" s="140"/>
      <c r="OME107" s="140"/>
      <c r="OMF107" s="140"/>
      <c r="OMG107" s="140"/>
      <c r="OMH107" s="140"/>
      <c r="OMI107" s="140"/>
      <c r="OMJ107" s="140"/>
      <c r="OMK107" s="140"/>
      <c r="OML107" s="140"/>
      <c r="OMM107" s="140"/>
      <c r="OMN107" s="140"/>
      <c r="OMO107" s="140"/>
      <c r="OMP107" s="140"/>
      <c r="OMQ107" s="140"/>
      <c r="OMR107" s="140"/>
      <c r="OMS107" s="140"/>
      <c r="OMT107" s="140"/>
      <c r="OMU107" s="140"/>
      <c r="OMV107" s="140"/>
      <c r="OMW107" s="140"/>
      <c r="OMX107" s="140"/>
      <c r="OMY107" s="140"/>
      <c r="OMZ107" s="140"/>
      <c r="ONA107" s="140"/>
      <c r="ONB107" s="140"/>
      <c r="ONC107" s="140"/>
      <c r="OND107" s="140"/>
      <c r="ONE107" s="140"/>
      <c r="ONF107" s="140"/>
      <c r="ONG107" s="140"/>
      <c r="ONH107" s="140"/>
      <c r="ONI107" s="140"/>
      <c r="ONJ107" s="140"/>
      <c r="ONK107" s="140"/>
      <c r="ONL107" s="140"/>
      <c r="ONM107" s="140"/>
      <c r="ONN107" s="140"/>
      <c r="ONO107" s="140"/>
      <c r="ONP107" s="140"/>
      <c r="ONQ107" s="140"/>
      <c r="ONR107" s="140"/>
      <c r="ONS107" s="140"/>
      <c r="ONT107" s="140"/>
      <c r="ONU107" s="140"/>
      <c r="ONV107" s="140"/>
      <c r="ONW107" s="140"/>
      <c r="ONX107" s="140"/>
      <c r="ONY107" s="140"/>
      <c r="ONZ107" s="140"/>
      <c r="OOA107" s="140"/>
      <c r="OOB107" s="140"/>
      <c r="OOC107" s="140"/>
      <c r="OOD107" s="140"/>
      <c r="OOE107" s="140"/>
      <c r="OOF107" s="140"/>
      <c r="OOG107" s="140"/>
      <c r="OOH107" s="140"/>
      <c r="OOI107" s="140"/>
      <c r="OOJ107" s="140"/>
      <c r="OOK107" s="140"/>
      <c r="OOL107" s="140"/>
      <c r="OOM107" s="140"/>
      <c r="OON107" s="140"/>
      <c r="OOO107" s="140"/>
      <c r="OOP107" s="140"/>
      <c r="OOQ107" s="140"/>
      <c r="OOR107" s="140"/>
      <c r="OOS107" s="140"/>
      <c r="OOT107" s="140"/>
      <c r="OOU107" s="140"/>
      <c r="OOV107" s="140"/>
      <c r="OOW107" s="140"/>
      <c r="OOX107" s="140"/>
      <c r="OOY107" s="140"/>
      <c r="OOZ107" s="140"/>
      <c r="OPA107" s="140"/>
      <c r="OPB107" s="140"/>
      <c r="OPC107" s="140"/>
      <c r="OPD107" s="140"/>
      <c r="OPE107" s="140"/>
      <c r="OPF107" s="140"/>
      <c r="OPG107" s="140"/>
      <c r="OPH107" s="140"/>
      <c r="OPI107" s="140"/>
      <c r="OPJ107" s="140"/>
      <c r="OPK107" s="140"/>
      <c r="OPL107" s="140"/>
      <c r="OPM107" s="140"/>
      <c r="OPN107" s="140"/>
      <c r="OPO107" s="140"/>
      <c r="OPP107" s="140"/>
      <c r="OPQ107" s="140"/>
      <c r="OPR107" s="140"/>
      <c r="OPS107" s="140"/>
      <c r="OPT107" s="140"/>
      <c r="OPU107" s="140"/>
      <c r="OPV107" s="140"/>
      <c r="OPW107" s="140"/>
      <c r="OPX107" s="140"/>
      <c r="OPY107" s="140"/>
      <c r="OPZ107" s="140"/>
      <c r="OQA107" s="140"/>
      <c r="OQB107" s="140"/>
      <c r="OQC107" s="140"/>
      <c r="OQD107" s="140"/>
      <c r="OQE107" s="140"/>
      <c r="OQF107" s="140"/>
      <c r="OQG107" s="140"/>
      <c r="OQH107" s="140"/>
      <c r="OQI107" s="140"/>
      <c r="OQJ107" s="140"/>
      <c r="OQK107" s="140"/>
      <c r="OQL107" s="140"/>
      <c r="OQM107" s="140"/>
      <c r="OQN107" s="140"/>
      <c r="OQO107" s="140"/>
      <c r="OQP107" s="140"/>
      <c r="OQQ107" s="140"/>
      <c r="OQR107" s="140"/>
      <c r="OQS107" s="140"/>
      <c r="OQT107" s="140"/>
      <c r="OQU107" s="140"/>
      <c r="OQV107" s="140"/>
      <c r="OQW107" s="140"/>
      <c r="OQX107" s="140"/>
      <c r="OQY107" s="140"/>
      <c r="OQZ107" s="140"/>
      <c r="ORA107" s="140"/>
      <c r="ORB107" s="140"/>
      <c r="ORC107" s="140"/>
      <c r="ORD107" s="140"/>
      <c r="ORE107" s="140"/>
      <c r="ORF107" s="140"/>
      <c r="ORG107" s="140"/>
      <c r="ORH107" s="140"/>
      <c r="ORI107" s="140"/>
      <c r="ORJ107" s="140"/>
      <c r="ORK107" s="140"/>
      <c r="ORL107" s="140"/>
      <c r="ORM107" s="140"/>
      <c r="ORN107" s="140"/>
      <c r="ORO107" s="140"/>
      <c r="ORP107" s="140"/>
      <c r="ORQ107" s="140"/>
      <c r="ORR107" s="140"/>
      <c r="ORS107" s="140"/>
      <c r="ORT107" s="140"/>
      <c r="ORU107" s="140"/>
      <c r="ORV107" s="140"/>
      <c r="ORW107" s="140"/>
      <c r="ORX107" s="140"/>
      <c r="ORY107" s="140"/>
      <c r="ORZ107" s="140"/>
      <c r="OSA107" s="140"/>
      <c r="OSB107" s="140"/>
      <c r="OSC107" s="140"/>
      <c r="OSD107" s="140"/>
      <c r="OSE107" s="140"/>
      <c r="OSF107" s="140"/>
      <c r="OSG107" s="140"/>
      <c r="OSH107" s="140"/>
      <c r="OSI107" s="140"/>
      <c r="OSJ107" s="140"/>
      <c r="OSK107" s="140"/>
      <c r="OSL107" s="140"/>
      <c r="OSM107" s="140"/>
      <c r="OSN107" s="140"/>
      <c r="OSO107" s="140"/>
      <c r="OSP107" s="140"/>
      <c r="OSQ107" s="140"/>
      <c r="OSR107" s="140"/>
      <c r="OSS107" s="140"/>
      <c r="OST107" s="140"/>
      <c r="OSU107" s="140"/>
      <c r="OSV107" s="140"/>
      <c r="OSW107" s="140"/>
      <c r="OSX107" s="140"/>
      <c r="OSY107" s="140"/>
      <c r="OSZ107" s="140"/>
      <c r="OTA107" s="140"/>
      <c r="OTB107" s="140"/>
      <c r="OTC107" s="140"/>
      <c r="OTD107" s="140"/>
      <c r="OTE107" s="140"/>
      <c r="OTF107" s="140"/>
      <c r="OTG107" s="140"/>
      <c r="OTH107" s="140"/>
      <c r="OTI107" s="140"/>
      <c r="OTJ107" s="140"/>
      <c r="OTK107" s="140"/>
      <c r="OTL107" s="140"/>
      <c r="OTM107" s="140"/>
      <c r="OTN107" s="140"/>
      <c r="OTO107" s="140"/>
      <c r="OTP107" s="140"/>
      <c r="OTQ107" s="140"/>
      <c r="OTR107" s="140"/>
      <c r="OTS107" s="140"/>
      <c r="OTT107" s="140"/>
      <c r="OTU107" s="140"/>
      <c r="OTV107" s="140"/>
      <c r="OTW107" s="140"/>
      <c r="OTX107" s="140"/>
      <c r="OTY107" s="140"/>
      <c r="OTZ107" s="140"/>
      <c r="OUA107" s="140"/>
      <c r="OUB107" s="140"/>
      <c r="OUC107" s="140"/>
      <c r="OUD107" s="140"/>
      <c r="OUE107" s="140"/>
      <c r="OUF107" s="140"/>
      <c r="OUG107" s="140"/>
      <c r="OUH107" s="140"/>
      <c r="OUI107" s="140"/>
      <c r="OUJ107" s="140"/>
      <c r="OUK107" s="140"/>
      <c r="OUL107" s="140"/>
      <c r="OUM107" s="140"/>
      <c r="OUN107" s="140"/>
      <c r="OUO107" s="140"/>
      <c r="OUP107" s="140"/>
      <c r="OUQ107" s="140"/>
      <c r="OUR107" s="140"/>
      <c r="OUS107" s="140"/>
      <c r="OUT107" s="140"/>
      <c r="OUU107" s="140"/>
      <c r="OUV107" s="140"/>
      <c r="OUW107" s="140"/>
      <c r="OUX107" s="140"/>
      <c r="OUY107" s="140"/>
      <c r="OUZ107" s="140"/>
      <c r="OVA107" s="140"/>
      <c r="OVB107" s="140"/>
      <c r="OVC107" s="140"/>
      <c r="OVD107" s="140"/>
      <c r="OVE107" s="140"/>
      <c r="OVF107" s="140"/>
      <c r="OVG107" s="140"/>
      <c r="OVH107" s="140"/>
      <c r="OVI107" s="140"/>
      <c r="OVJ107" s="140"/>
      <c r="OVK107" s="140"/>
      <c r="OVL107" s="140"/>
      <c r="OVM107" s="140"/>
      <c r="OVN107" s="140"/>
      <c r="OVO107" s="140"/>
      <c r="OVP107" s="140"/>
      <c r="OVQ107" s="140"/>
      <c r="OVR107" s="140"/>
      <c r="OVS107" s="140"/>
      <c r="OVT107" s="140"/>
      <c r="OVU107" s="140"/>
      <c r="OVV107" s="140"/>
      <c r="OVW107" s="140"/>
      <c r="OVX107" s="140"/>
      <c r="OVY107" s="140"/>
      <c r="OVZ107" s="140"/>
      <c r="OWA107" s="140"/>
      <c r="OWB107" s="140"/>
      <c r="OWC107" s="140"/>
      <c r="OWD107" s="140"/>
      <c r="OWE107" s="140"/>
      <c r="OWF107" s="140"/>
      <c r="OWG107" s="140"/>
      <c r="OWH107" s="140"/>
      <c r="OWI107" s="140"/>
      <c r="OWJ107" s="140"/>
      <c r="OWK107" s="140"/>
      <c r="OWL107" s="140"/>
      <c r="OWM107" s="140"/>
      <c r="OWN107" s="140"/>
      <c r="OWO107" s="140"/>
      <c r="OWP107" s="140"/>
      <c r="OWQ107" s="140"/>
      <c r="OWR107" s="140"/>
      <c r="OWS107" s="140"/>
      <c r="OWT107" s="140"/>
      <c r="OWU107" s="140"/>
      <c r="OWV107" s="140"/>
      <c r="OWW107" s="140"/>
      <c r="OWX107" s="140"/>
      <c r="OWY107" s="140"/>
      <c r="OWZ107" s="140"/>
      <c r="OXA107" s="140"/>
      <c r="OXB107" s="140"/>
      <c r="OXC107" s="140"/>
      <c r="OXD107" s="140"/>
      <c r="OXE107" s="140"/>
      <c r="OXF107" s="140"/>
      <c r="OXG107" s="140"/>
      <c r="OXH107" s="140"/>
      <c r="OXI107" s="140"/>
      <c r="OXJ107" s="140"/>
      <c r="OXK107" s="140"/>
      <c r="OXL107" s="140"/>
      <c r="OXM107" s="140"/>
      <c r="OXN107" s="140"/>
      <c r="OXO107" s="140"/>
      <c r="OXP107" s="140"/>
      <c r="OXQ107" s="140"/>
      <c r="OXR107" s="140"/>
      <c r="OXS107" s="140"/>
      <c r="OXT107" s="140"/>
      <c r="OXU107" s="140"/>
      <c r="OXV107" s="140"/>
      <c r="OXW107" s="140"/>
      <c r="OXX107" s="140"/>
      <c r="OXY107" s="140"/>
      <c r="OXZ107" s="140"/>
      <c r="OYA107" s="140"/>
      <c r="OYB107" s="140"/>
      <c r="OYC107" s="140"/>
      <c r="OYD107" s="140"/>
      <c r="OYE107" s="140"/>
      <c r="OYF107" s="140"/>
      <c r="OYG107" s="140"/>
      <c r="OYH107" s="140"/>
      <c r="OYI107" s="140"/>
      <c r="OYJ107" s="140"/>
      <c r="OYK107" s="140"/>
      <c r="OYL107" s="140"/>
      <c r="OYM107" s="140"/>
      <c r="OYN107" s="140"/>
      <c r="OYO107" s="140"/>
      <c r="OYP107" s="140"/>
      <c r="OYQ107" s="140"/>
      <c r="OYR107" s="140"/>
      <c r="OYS107" s="140"/>
      <c r="OYT107" s="140"/>
      <c r="OYU107" s="140"/>
      <c r="OYV107" s="140"/>
      <c r="OYW107" s="140"/>
      <c r="OYX107" s="140"/>
      <c r="OYY107" s="140"/>
      <c r="OYZ107" s="140"/>
      <c r="OZA107" s="140"/>
      <c r="OZB107" s="140"/>
      <c r="OZC107" s="140"/>
      <c r="OZD107" s="140"/>
      <c r="OZE107" s="140"/>
      <c r="OZF107" s="140"/>
      <c r="OZG107" s="140"/>
      <c r="OZH107" s="140"/>
      <c r="OZI107" s="140"/>
      <c r="OZJ107" s="140"/>
      <c r="OZK107" s="140"/>
      <c r="OZL107" s="140"/>
      <c r="OZM107" s="140"/>
      <c r="OZN107" s="140"/>
      <c r="OZO107" s="140"/>
      <c r="OZP107" s="140"/>
      <c r="OZQ107" s="140"/>
      <c r="OZR107" s="140"/>
      <c r="OZS107" s="140"/>
      <c r="OZT107" s="140"/>
      <c r="OZU107" s="140"/>
      <c r="OZV107" s="140"/>
      <c r="OZW107" s="140"/>
      <c r="OZX107" s="140"/>
      <c r="OZY107" s="140"/>
      <c r="OZZ107" s="140"/>
      <c r="PAA107" s="140"/>
      <c r="PAB107" s="140"/>
      <c r="PAC107" s="140"/>
      <c r="PAD107" s="140"/>
      <c r="PAE107" s="140"/>
      <c r="PAF107" s="140"/>
      <c r="PAG107" s="140"/>
      <c r="PAH107" s="140"/>
      <c r="PAI107" s="140"/>
      <c r="PAJ107" s="140"/>
      <c r="PAK107" s="140"/>
      <c r="PAL107" s="140"/>
      <c r="PAM107" s="140"/>
      <c r="PAN107" s="140"/>
      <c r="PAO107" s="140"/>
      <c r="PAP107" s="140"/>
      <c r="PAQ107" s="140"/>
      <c r="PAR107" s="140"/>
      <c r="PAS107" s="140"/>
      <c r="PAT107" s="140"/>
      <c r="PAU107" s="140"/>
      <c r="PAV107" s="140"/>
      <c r="PAW107" s="140"/>
      <c r="PAX107" s="140"/>
      <c r="PAY107" s="140"/>
      <c r="PAZ107" s="140"/>
      <c r="PBA107" s="140"/>
      <c r="PBB107" s="140"/>
      <c r="PBC107" s="140"/>
      <c r="PBD107" s="140"/>
      <c r="PBE107" s="140"/>
      <c r="PBF107" s="140"/>
      <c r="PBG107" s="140"/>
      <c r="PBH107" s="140"/>
      <c r="PBI107" s="140"/>
      <c r="PBJ107" s="140"/>
      <c r="PBK107" s="140"/>
      <c r="PBL107" s="140"/>
      <c r="PBM107" s="140"/>
      <c r="PBN107" s="140"/>
      <c r="PBO107" s="140"/>
      <c r="PBP107" s="140"/>
      <c r="PBQ107" s="140"/>
      <c r="PBR107" s="140"/>
      <c r="PBS107" s="140"/>
      <c r="PBT107" s="140"/>
      <c r="PBU107" s="140"/>
      <c r="PBV107" s="140"/>
      <c r="PBW107" s="140"/>
      <c r="PBX107" s="140"/>
      <c r="PBY107" s="140"/>
      <c r="PBZ107" s="140"/>
      <c r="PCA107" s="140"/>
      <c r="PCB107" s="140"/>
      <c r="PCC107" s="140"/>
      <c r="PCD107" s="140"/>
      <c r="PCE107" s="140"/>
      <c r="PCF107" s="140"/>
      <c r="PCG107" s="140"/>
      <c r="PCH107" s="140"/>
      <c r="PCI107" s="140"/>
      <c r="PCJ107" s="140"/>
      <c r="PCK107" s="140"/>
      <c r="PCL107" s="140"/>
      <c r="PCM107" s="140"/>
      <c r="PCN107" s="140"/>
      <c r="PCO107" s="140"/>
      <c r="PCP107" s="140"/>
      <c r="PCQ107" s="140"/>
      <c r="PCR107" s="140"/>
      <c r="PCS107" s="140"/>
      <c r="PCT107" s="140"/>
      <c r="PCU107" s="140"/>
      <c r="PCV107" s="140"/>
      <c r="PCW107" s="140"/>
      <c r="PCX107" s="140"/>
      <c r="PCY107" s="140"/>
      <c r="PCZ107" s="140"/>
      <c r="PDA107" s="140"/>
      <c r="PDB107" s="140"/>
      <c r="PDC107" s="140"/>
      <c r="PDD107" s="140"/>
      <c r="PDE107" s="140"/>
      <c r="PDF107" s="140"/>
      <c r="PDG107" s="140"/>
      <c r="PDH107" s="140"/>
      <c r="PDI107" s="140"/>
      <c r="PDJ107" s="140"/>
      <c r="PDK107" s="140"/>
      <c r="PDL107" s="140"/>
      <c r="PDM107" s="140"/>
      <c r="PDN107" s="140"/>
      <c r="PDO107" s="140"/>
      <c r="PDP107" s="140"/>
      <c r="PDQ107" s="140"/>
      <c r="PDR107" s="140"/>
      <c r="PDS107" s="140"/>
      <c r="PDT107" s="140"/>
      <c r="PDU107" s="140"/>
      <c r="PDV107" s="140"/>
      <c r="PDW107" s="140"/>
      <c r="PDX107" s="140"/>
      <c r="PDY107" s="140"/>
      <c r="PDZ107" s="140"/>
      <c r="PEA107" s="140"/>
      <c r="PEB107" s="140"/>
      <c r="PEC107" s="140"/>
      <c r="PED107" s="140"/>
      <c r="PEE107" s="140"/>
      <c r="PEF107" s="140"/>
      <c r="PEG107" s="140"/>
      <c r="PEH107" s="140"/>
      <c r="PEI107" s="140"/>
      <c r="PEJ107" s="140"/>
      <c r="PEK107" s="140"/>
      <c r="PEL107" s="140"/>
      <c r="PEM107" s="140"/>
      <c r="PEN107" s="140"/>
      <c r="PEO107" s="140"/>
      <c r="PEP107" s="140"/>
      <c r="PEQ107" s="140"/>
      <c r="PER107" s="140"/>
      <c r="PES107" s="140"/>
      <c r="PET107" s="140"/>
      <c r="PEU107" s="140"/>
      <c r="PEV107" s="140"/>
      <c r="PEW107" s="140"/>
      <c r="PEX107" s="140"/>
      <c r="PEY107" s="140"/>
      <c r="PEZ107" s="140"/>
      <c r="PFA107" s="140"/>
      <c r="PFB107" s="140"/>
      <c r="PFC107" s="140"/>
      <c r="PFD107" s="140"/>
      <c r="PFE107" s="140"/>
      <c r="PFF107" s="140"/>
      <c r="PFG107" s="140"/>
      <c r="PFH107" s="140"/>
      <c r="PFI107" s="140"/>
      <c r="PFJ107" s="140"/>
      <c r="PFK107" s="140"/>
      <c r="PFL107" s="140"/>
      <c r="PFM107" s="140"/>
      <c r="PFN107" s="140"/>
      <c r="PFO107" s="140"/>
      <c r="PFP107" s="140"/>
      <c r="PFQ107" s="140"/>
      <c r="PFR107" s="140"/>
      <c r="PFS107" s="140"/>
      <c r="PFT107" s="140"/>
      <c r="PFU107" s="140"/>
      <c r="PFV107" s="140"/>
      <c r="PFW107" s="140"/>
      <c r="PFX107" s="140"/>
      <c r="PFY107" s="140"/>
      <c r="PFZ107" s="140"/>
      <c r="PGA107" s="140"/>
      <c r="PGB107" s="140"/>
      <c r="PGC107" s="140"/>
      <c r="PGD107" s="140"/>
      <c r="PGE107" s="140"/>
      <c r="PGF107" s="140"/>
      <c r="PGG107" s="140"/>
      <c r="PGH107" s="140"/>
      <c r="PGI107" s="140"/>
      <c r="PGJ107" s="140"/>
      <c r="PGK107" s="140"/>
      <c r="PGL107" s="140"/>
      <c r="PGM107" s="140"/>
      <c r="PGN107" s="140"/>
      <c r="PGO107" s="140"/>
      <c r="PGP107" s="140"/>
      <c r="PGQ107" s="140"/>
      <c r="PGR107" s="140"/>
      <c r="PGS107" s="140"/>
      <c r="PGT107" s="140"/>
      <c r="PGU107" s="140"/>
      <c r="PGV107" s="140"/>
      <c r="PGW107" s="140"/>
      <c r="PGX107" s="140"/>
      <c r="PGY107" s="140"/>
      <c r="PGZ107" s="140"/>
      <c r="PHA107" s="140"/>
      <c r="PHB107" s="140"/>
      <c r="PHC107" s="140"/>
      <c r="PHD107" s="140"/>
      <c r="PHE107" s="140"/>
      <c r="PHF107" s="140"/>
      <c r="PHG107" s="140"/>
      <c r="PHH107" s="140"/>
      <c r="PHI107" s="140"/>
      <c r="PHJ107" s="140"/>
      <c r="PHK107" s="140"/>
      <c r="PHL107" s="140"/>
      <c r="PHM107" s="140"/>
      <c r="PHN107" s="140"/>
      <c r="PHO107" s="140"/>
      <c r="PHP107" s="140"/>
      <c r="PHQ107" s="140"/>
      <c r="PHR107" s="140"/>
      <c r="PHS107" s="140"/>
      <c r="PHT107" s="140"/>
      <c r="PHU107" s="140"/>
      <c r="PHV107" s="140"/>
      <c r="PHW107" s="140"/>
      <c r="PHX107" s="140"/>
      <c r="PHY107" s="140"/>
      <c r="PHZ107" s="140"/>
      <c r="PIA107" s="140"/>
      <c r="PIB107" s="140"/>
      <c r="PIC107" s="140"/>
      <c r="PID107" s="140"/>
      <c r="PIE107" s="140"/>
      <c r="PIF107" s="140"/>
      <c r="PIG107" s="140"/>
      <c r="PIH107" s="140"/>
      <c r="PII107" s="140"/>
      <c r="PIJ107" s="140"/>
      <c r="PIK107" s="140"/>
      <c r="PIL107" s="140"/>
      <c r="PIM107" s="140"/>
      <c r="PIN107" s="140"/>
      <c r="PIO107" s="140"/>
      <c r="PIP107" s="140"/>
      <c r="PIQ107" s="140"/>
      <c r="PIR107" s="140"/>
      <c r="PIS107" s="140"/>
      <c r="PIT107" s="140"/>
      <c r="PIU107" s="140"/>
      <c r="PIV107" s="140"/>
      <c r="PIW107" s="140"/>
      <c r="PIX107" s="140"/>
      <c r="PIY107" s="140"/>
      <c r="PIZ107" s="140"/>
      <c r="PJA107" s="140"/>
      <c r="PJB107" s="140"/>
      <c r="PJC107" s="140"/>
      <c r="PJD107" s="140"/>
      <c r="PJE107" s="140"/>
      <c r="PJF107" s="140"/>
      <c r="PJG107" s="140"/>
      <c r="PJH107" s="140"/>
      <c r="PJI107" s="140"/>
      <c r="PJJ107" s="140"/>
      <c r="PJK107" s="140"/>
      <c r="PJL107" s="140"/>
      <c r="PJM107" s="140"/>
      <c r="PJN107" s="140"/>
      <c r="PJO107" s="140"/>
      <c r="PJP107" s="140"/>
      <c r="PJQ107" s="140"/>
      <c r="PJR107" s="140"/>
      <c r="PJS107" s="140"/>
      <c r="PJT107" s="140"/>
      <c r="PJU107" s="140"/>
      <c r="PJV107" s="140"/>
      <c r="PJW107" s="140"/>
      <c r="PJX107" s="140"/>
      <c r="PJY107" s="140"/>
      <c r="PJZ107" s="140"/>
      <c r="PKA107" s="140"/>
      <c r="PKB107" s="140"/>
      <c r="PKC107" s="140"/>
      <c r="PKD107" s="140"/>
      <c r="PKE107" s="140"/>
      <c r="PKF107" s="140"/>
      <c r="PKG107" s="140"/>
      <c r="PKH107" s="140"/>
      <c r="PKI107" s="140"/>
      <c r="PKJ107" s="140"/>
      <c r="PKK107" s="140"/>
      <c r="PKL107" s="140"/>
      <c r="PKM107" s="140"/>
      <c r="PKN107" s="140"/>
      <c r="PKO107" s="140"/>
      <c r="PKP107" s="140"/>
      <c r="PKQ107" s="140"/>
      <c r="PKR107" s="140"/>
      <c r="PKS107" s="140"/>
      <c r="PKT107" s="140"/>
      <c r="PKU107" s="140"/>
      <c r="PKV107" s="140"/>
      <c r="PKW107" s="140"/>
      <c r="PKX107" s="140"/>
      <c r="PKY107" s="140"/>
      <c r="PKZ107" s="140"/>
      <c r="PLA107" s="140"/>
      <c r="PLB107" s="140"/>
      <c r="PLC107" s="140"/>
      <c r="PLD107" s="140"/>
      <c r="PLE107" s="140"/>
      <c r="PLF107" s="140"/>
      <c r="PLG107" s="140"/>
      <c r="PLH107" s="140"/>
      <c r="PLI107" s="140"/>
      <c r="PLJ107" s="140"/>
      <c r="PLK107" s="140"/>
      <c r="PLL107" s="140"/>
      <c r="PLM107" s="140"/>
      <c r="PLN107" s="140"/>
      <c r="PLO107" s="140"/>
      <c r="PLP107" s="140"/>
      <c r="PLQ107" s="140"/>
      <c r="PLR107" s="140"/>
      <c r="PLS107" s="140"/>
      <c r="PLT107" s="140"/>
      <c r="PLU107" s="140"/>
      <c r="PLV107" s="140"/>
      <c r="PLW107" s="140"/>
      <c r="PLX107" s="140"/>
      <c r="PLY107" s="140"/>
      <c r="PLZ107" s="140"/>
      <c r="PMA107" s="140"/>
      <c r="PMB107" s="140"/>
      <c r="PMC107" s="140"/>
      <c r="PMD107" s="140"/>
      <c r="PME107" s="140"/>
      <c r="PMF107" s="140"/>
      <c r="PMG107" s="140"/>
      <c r="PMH107" s="140"/>
      <c r="PMI107" s="140"/>
      <c r="PMJ107" s="140"/>
      <c r="PMK107" s="140"/>
      <c r="PML107" s="140"/>
      <c r="PMM107" s="140"/>
      <c r="PMN107" s="140"/>
      <c r="PMO107" s="140"/>
      <c r="PMP107" s="140"/>
      <c r="PMQ107" s="140"/>
      <c r="PMR107" s="140"/>
      <c r="PMS107" s="140"/>
      <c r="PMT107" s="140"/>
      <c r="PMU107" s="140"/>
      <c r="PMV107" s="140"/>
      <c r="PMW107" s="140"/>
      <c r="PMX107" s="140"/>
      <c r="PMY107" s="140"/>
      <c r="PMZ107" s="140"/>
      <c r="PNA107" s="140"/>
      <c r="PNB107" s="140"/>
      <c r="PNC107" s="140"/>
      <c r="PND107" s="140"/>
      <c r="PNE107" s="140"/>
      <c r="PNF107" s="140"/>
      <c r="PNG107" s="140"/>
      <c r="PNH107" s="140"/>
      <c r="PNI107" s="140"/>
      <c r="PNJ107" s="140"/>
      <c r="PNK107" s="140"/>
      <c r="PNL107" s="140"/>
      <c r="PNM107" s="140"/>
      <c r="PNN107" s="140"/>
      <c r="PNO107" s="140"/>
      <c r="PNP107" s="140"/>
      <c r="PNQ107" s="140"/>
      <c r="PNR107" s="140"/>
      <c r="PNS107" s="140"/>
      <c r="PNT107" s="140"/>
      <c r="PNU107" s="140"/>
      <c r="PNV107" s="140"/>
      <c r="PNW107" s="140"/>
      <c r="PNX107" s="140"/>
      <c r="PNY107" s="140"/>
      <c r="PNZ107" s="140"/>
      <c r="POA107" s="140"/>
      <c r="POB107" s="140"/>
      <c r="POC107" s="140"/>
      <c r="POD107" s="140"/>
      <c r="POE107" s="140"/>
      <c r="POF107" s="140"/>
      <c r="POG107" s="140"/>
      <c r="POH107" s="140"/>
      <c r="POI107" s="140"/>
      <c r="POJ107" s="140"/>
      <c r="POK107" s="140"/>
      <c r="POL107" s="140"/>
      <c r="POM107" s="140"/>
      <c r="PON107" s="140"/>
      <c r="POO107" s="140"/>
      <c r="POP107" s="140"/>
      <c r="POQ107" s="140"/>
      <c r="POR107" s="140"/>
      <c r="POS107" s="140"/>
      <c r="POT107" s="140"/>
      <c r="POU107" s="140"/>
      <c r="POV107" s="140"/>
      <c r="POW107" s="140"/>
      <c r="POX107" s="140"/>
      <c r="POY107" s="140"/>
      <c r="POZ107" s="140"/>
      <c r="PPA107" s="140"/>
      <c r="PPB107" s="140"/>
      <c r="PPC107" s="140"/>
      <c r="PPD107" s="140"/>
      <c r="PPE107" s="140"/>
      <c r="PPF107" s="140"/>
      <c r="PPG107" s="140"/>
      <c r="PPH107" s="140"/>
      <c r="PPI107" s="140"/>
      <c r="PPJ107" s="140"/>
      <c r="PPK107" s="140"/>
      <c r="PPL107" s="140"/>
      <c r="PPM107" s="140"/>
      <c r="PPN107" s="140"/>
      <c r="PPO107" s="140"/>
      <c r="PPP107" s="140"/>
      <c r="PPQ107" s="140"/>
      <c r="PPR107" s="140"/>
      <c r="PPS107" s="140"/>
      <c r="PPT107" s="140"/>
      <c r="PPU107" s="140"/>
      <c r="PPV107" s="140"/>
      <c r="PPW107" s="140"/>
      <c r="PPX107" s="140"/>
      <c r="PPY107" s="140"/>
      <c r="PPZ107" s="140"/>
      <c r="PQA107" s="140"/>
      <c r="PQB107" s="140"/>
      <c r="PQC107" s="140"/>
      <c r="PQD107" s="140"/>
      <c r="PQE107" s="140"/>
      <c r="PQF107" s="140"/>
      <c r="PQG107" s="140"/>
      <c r="PQH107" s="140"/>
      <c r="PQI107" s="140"/>
      <c r="PQJ107" s="140"/>
      <c r="PQK107" s="140"/>
      <c r="PQL107" s="140"/>
      <c r="PQM107" s="140"/>
      <c r="PQN107" s="140"/>
      <c r="PQO107" s="140"/>
      <c r="PQP107" s="140"/>
      <c r="PQQ107" s="140"/>
      <c r="PQR107" s="140"/>
      <c r="PQS107" s="140"/>
      <c r="PQT107" s="140"/>
      <c r="PQU107" s="140"/>
      <c r="PQV107" s="140"/>
      <c r="PQW107" s="140"/>
      <c r="PQX107" s="140"/>
      <c r="PQY107" s="140"/>
      <c r="PQZ107" s="140"/>
      <c r="PRA107" s="140"/>
      <c r="PRB107" s="140"/>
      <c r="PRC107" s="140"/>
      <c r="PRD107" s="140"/>
      <c r="PRE107" s="140"/>
      <c r="PRF107" s="140"/>
      <c r="PRG107" s="140"/>
      <c r="PRH107" s="140"/>
      <c r="PRI107" s="140"/>
      <c r="PRJ107" s="140"/>
      <c r="PRK107" s="140"/>
      <c r="PRL107" s="140"/>
      <c r="PRM107" s="140"/>
      <c r="PRN107" s="140"/>
      <c r="PRO107" s="140"/>
      <c r="PRP107" s="140"/>
      <c r="PRQ107" s="140"/>
      <c r="PRR107" s="140"/>
      <c r="PRS107" s="140"/>
      <c r="PRT107" s="140"/>
      <c r="PRU107" s="140"/>
      <c r="PRV107" s="140"/>
      <c r="PRW107" s="140"/>
      <c r="PRX107" s="140"/>
      <c r="PRY107" s="140"/>
      <c r="PRZ107" s="140"/>
      <c r="PSA107" s="140"/>
      <c r="PSB107" s="140"/>
      <c r="PSC107" s="140"/>
      <c r="PSD107" s="140"/>
      <c r="PSE107" s="140"/>
      <c r="PSF107" s="140"/>
      <c r="PSG107" s="140"/>
      <c r="PSH107" s="140"/>
      <c r="PSI107" s="140"/>
      <c r="PSJ107" s="140"/>
      <c r="PSK107" s="140"/>
      <c r="PSL107" s="140"/>
      <c r="PSM107" s="140"/>
      <c r="PSN107" s="140"/>
      <c r="PSO107" s="140"/>
      <c r="PSP107" s="140"/>
      <c r="PSQ107" s="140"/>
      <c r="PSR107" s="140"/>
      <c r="PSS107" s="140"/>
      <c r="PST107" s="140"/>
      <c r="PSU107" s="140"/>
      <c r="PSV107" s="140"/>
      <c r="PSW107" s="140"/>
      <c r="PSX107" s="140"/>
      <c r="PSY107" s="140"/>
      <c r="PSZ107" s="140"/>
      <c r="PTA107" s="140"/>
      <c r="PTB107" s="140"/>
      <c r="PTC107" s="140"/>
      <c r="PTD107" s="140"/>
      <c r="PTE107" s="140"/>
      <c r="PTF107" s="140"/>
      <c r="PTG107" s="140"/>
      <c r="PTH107" s="140"/>
      <c r="PTI107" s="140"/>
      <c r="PTJ107" s="140"/>
      <c r="PTK107" s="140"/>
      <c r="PTL107" s="140"/>
      <c r="PTM107" s="140"/>
      <c r="PTN107" s="140"/>
      <c r="PTO107" s="140"/>
      <c r="PTP107" s="140"/>
      <c r="PTQ107" s="140"/>
      <c r="PTR107" s="140"/>
      <c r="PTS107" s="140"/>
      <c r="PTT107" s="140"/>
      <c r="PTU107" s="140"/>
      <c r="PTV107" s="140"/>
      <c r="PTW107" s="140"/>
      <c r="PTX107" s="140"/>
      <c r="PTY107" s="140"/>
      <c r="PTZ107" s="140"/>
      <c r="PUA107" s="140"/>
      <c r="PUB107" s="140"/>
      <c r="PUC107" s="140"/>
      <c r="PUD107" s="140"/>
      <c r="PUE107" s="140"/>
      <c r="PUF107" s="140"/>
      <c r="PUG107" s="140"/>
      <c r="PUH107" s="140"/>
      <c r="PUI107" s="140"/>
      <c r="PUJ107" s="140"/>
      <c r="PUK107" s="140"/>
      <c r="PUL107" s="140"/>
      <c r="PUM107" s="140"/>
      <c r="PUN107" s="140"/>
      <c r="PUO107" s="140"/>
      <c r="PUP107" s="140"/>
      <c r="PUQ107" s="140"/>
      <c r="PUR107" s="140"/>
      <c r="PUS107" s="140"/>
      <c r="PUT107" s="140"/>
      <c r="PUU107" s="140"/>
      <c r="PUV107" s="140"/>
      <c r="PUW107" s="140"/>
      <c r="PUX107" s="140"/>
      <c r="PUY107" s="140"/>
      <c r="PUZ107" s="140"/>
      <c r="PVA107" s="140"/>
      <c r="PVB107" s="140"/>
      <c r="PVC107" s="140"/>
      <c r="PVD107" s="140"/>
      <c r="PVE107" s="140"/>
      <c r="PVF107" s="140"/>
      <c r="PVG107" s="140"/>
      <c r="PVH107" s="140"/>
      <c r="PVI107" s="140"/>
      <c r="PVJ107" s="140"/>
      <c r="PVK107" s="140"/>
      <c r="PVL107" s="140"/>
      <c r="PVM107" s="140"/>
      <c r="PVN107" s="140"/>
      <c r="PVO107" s="140"/>
      <c r="PVP107" s="140"/>
      <c r="PVQ107" s="140"/>
      <c r="PVR107" s="140"/>
      <c r="PVS107" s="140"/>
      <c r="PVT107" s="140"/>
      <c r="PVU107" s="140"/>
      <c r="PVV107" s="140"/>
      <c r="PVW107" s="140"/>
      <c r="PVX107" s="140"/>
      <c r="PVY107" s="140"/>
      <c r="PVZ107" s="140"/>
      <c r="PWA107" s="140"/>
      <c r="PWB107" s="140"/>
      <c r="PWC107" s="140"/>
      <c r="PWD107" s="140"/>
      <c r="PWE107" s="140"/>
      <c r="PWF107" s="140"/>
      <c r="PWG107" s="140"/>
      <c r="PWH107" s="140"/>
      <c r="PWI107" s="140"/>
      <c r="PWJ107" s="140"/>
      <c r="PWK107" s="140"/>
      <c r="PWL107" s="140"/>
      <c r="PWM107" s="140"/>
      <c r="PWN107" s="140"/>
      <c r="PWO107" s="140"/>
      <c r="PWP107" s="140"/>
      <c r="PWQ107" s="140"/>
      <c r="PWR107" s="140"/>
      <c r="PWS107" s="140"/>
      <c r="PWT107" s="140"/>
      <c r="PWU107" s="140"/>
      <c r="PWV107" s="140"/>
      <c r="PWW107" s="140"/>
      <c r="PWX107" s="140"/>
      <c r="PWY107" s="140"/>
      <c r="PWZ107" s="140"/>
      <c r="PXA107" s="140"/>
      <c r="PXB107" s="140"/>
      <c r="PXC107" s="140"/>
      <c r="PXD107" s="140"/>
      <c r="PXE107" s="140"/>
      <c r="PXF107" s="140"/>
      <c r="PXG107" s="140"/>
      <c r="PXH107" s="140"/>
      <c r="PXI107" s="140"/>
      <c r="PXJ107" s="140"/>
      <c r="PXK107" s="140"/>
      <c r="PXL107" s="140"/>
      <c r="PXM107" s="140"/>
      <c r="PXN107" s="140"/>
      <c r="PXO107" s="140"/>
      <c r="PXP107" s="140"/>
      <c r="PXQ107" s="140"/>
      <c r="PXR107" s="140"/>
      <c r="PXS107" s="140"/>
      <c r="PXT107" s="140"/>
      <c r="PXU107" s="140"/>
      <c r="PXV107" s="140"/>
      <c r="PXW107" s="140"/>
      <c r="PXX107" s="140"/>
      <c r="PXY107" s="140"/>
      <c r="PXZ107" s="140"/>
      <c r="PYA107" s="140"/>
      <c r="PYB107" s="140"/>
      <c r="PYC107" s="140"/>
      <c r="PYD107" s="140"/>
      <c r="PYE107" s="140"/>
      <c r="PYF107" s="140"/>
      <c r="PYG107" s="140"/>
      <c r="PYH107" s="140"/>
      <c r="PYI107" s="140"/>
      <c r="PYJ107" s="140"/>
      <c r="PYK107" s="140"/>
      <c r="PYL107" s="140"/>
      <c r="PYM107" s="140"/>
      <c r="PYN107" s="140"/>
      <c r="PYO107" s="140"/>
      <c r="PYP107" s="140"/>
      <c r="PYQ107" s="140"/>
      <c r="PYR107" s="140"/>
      <c r="PYS107" s="140"/>
      <c r="PYT107" s="140"/>
      <c r="PYU107" s="140"/>
      <c r="PYV107" s="140"/>
      <c r="PYW107" s="140"/>
      <c r="PYX107" s="140"/>
      <c r="PYY107" s="140"/>
      <c r="PYZ107" s="140"/>
      <c r="PZA107" s="140"/>
      <c r="PZB107" s="140"/>
      <c r="PZC107" s="140"/>
      <c r="PZD107" s="140"/>
      <c r="PZE107" s="140"/>
      <c r="PZF107" s="140"/>
      <c r="PZG107" s="140"/>
      <c r="PZH107" s="140"/>
      <c r="PZI107" s="140"/>
      <c r="PZJ107" s="140"/>
      <c r="PZK107" s="140"/>
      <c r="PZL107" s="140"/>
      <c r="PZM107" s="140"/>
      <c r="PZN107" s="140"/>
      <c r="PZO107" s="140"/>
      <c r="PZP107" s="140"/>
      <c r="PZQ107" s="140"/>
      <c r="PZR107" s="140"/>
      <c r="PZS107" s="140"/>
      <c r="PZT107" s="140"/>
      <c r="PZU107" s="140"/>
      <c r="PZV107" s="140"/>
      <c r="PZW107" s="140"/>
      <c r="PZX107" s="140"/>
      <c r="PZY107" s="140"/>
      <c r="PZZ107" s="140"/>
      <c r="QAA107" s="140"/>
      <c r="QAB107" s="140"/>
      <c r="QAC107" s="140"/>
      <c r="QAD107" s="140"/>
      <c r="QAE107" s="140"/>
      <c r="QAF107" s="140"/>
      <c r="QAG107" s="140"/>
      <c r="QAH107" s="140"/>
      <c r="QAI107" s="140"/>
      <c r="QAJ107" s="140"/>
      <c r="QAK107" s="140"/>
      <c r="QAL107" s="140"/>
      <c r="QAM107" s="140"/>
      <c r="QAN107" s="140"/>
      <c r="QAO107" s="140"/>
      <c r="QAP107" s="140"/>
      <c r="QAQ107" s="140"/>
      <c r="QAR107" s="140"/>
      <c r="QAS107" s="140"/>
      <c r="QAT107" s="140"/>
      <c r="QAU107" s="140"/>
      <c r="QAV107" s="140"/>
      <c r="QAW107" s="140"/>
      <c r="QAX107" s="140"/>
      <c r="QAY107" s="140"/>
      <c r="QAZ107" s="140"/>
      <c r="QBA107" s="140"/>
      <c r="QBB107" s="140"/>
      <c r="QBC107" s="140"/>
      <c r="QBD107" s="140"/>
      <c r="QBE107" s="140"/>
      <c r="QBF107" s="140"/>
      <c r="QBG107" s="140"/>
      <c r="QBH107" s="140"/>
      <c r="QBI107" s="140"/>
      <c r="QBJ107" s="140"/>
      <c r="QBK107" s="140"/>
      <c r="QBL107" s="140"/>
      <c r="QBM107" s="140"/>
      <c r="QBN107" s="140"/>
      <c r="QBO107" s="140"/>
      <c r="QBP107" s="140"/>
      <c r="QBQ107" s="140"/>
      <c r="QBR107" s="140"/>
      <c r="QBS107" s="140"/>
      <c r="QBT107" s="140"/>
      <c r="QBU107" s="140"/>
      <c r="QBV107" s="140"/>
      <c r="QBW107" s="140"/>
      <c r="QBX107" s="140"/>
      <c r="QBY107" s="140"/>
      <c r="QBZ107" s="140"/>
      <c r="QCA107" s="140"/>
      <c r="QCB107" s="140"/>
      <c r="QCC107" s="140"/>
      <c r="QCD107" s="140"/>
      <c r="QCE107" s="140"/>
      <c r="QCF107" s="140"/>
      <c r="QCG107" s="140"/>
      <c r="QCH107" s="140"/>
      <c r="QCI107" s="140"/>
      <c r="QCJ107" s="140"/>
      <c r="QCK107" s="140"/>
      <c r="QCL107" s="140"/>
      <c r="QCM107" s="140"/>
      <c r="QCN107" s="140"/>
      <c r="QCO107" s="140"/>
      <c r="QCP107" s="140"/>
      <c r="QCQ107" s="140"/>
      <c r="QCR107" s="140"/>
      <c r="QCS107" s="140"/>
      <c r="QCT107" s="140"/>
      <c r="QCU107" s="140"/>
      <c r="QCV107" s="140"/>
      <c r="QCW107" s="140"/>
      <c r="QCX107" s="140"/>
      <c r="QCY107" s="140"/>
      <c r="QCZ107" s="140"/>
      <c r="QDA107" s="140"/>
      <c r="QDB107" s="140"/>
      <c r="QDC107" s="140"/>
      <c r="QDD107" s="140"/>
      <c r="QDE107" s="140"/>
      <c r="QDF107" s="140"/>
      <c r="QDG107" s="140"/>
      <c r="QDH107" s="140"/>
      <c r="QDI107" s="140"/>
      <c r="QDJ107" s="140"/>
      <c r="QDK107" s="140"/>
      <c r="QDL107" s="140"/>
      <c r="QDM107" s="140"/>
      <c r="QDN107" s="140"/>
      <c r="QDO107" s="140"/>
      <c r="QDP107" s="140"/>
      <c r="QDQ107" s="140"/>
      <c r="QDR107" s="140"/>
      <c r="QDS107" s="140"/>
      <c r="QDT107" s="140"/>
      <c r="QDU107" s="140"/>
      <c r="QDV107" s="140"/>
      <c r="QDW107" s="140"/>
      <c r="QDX107" s="140"/>
      <c r="QDY107" s="140"/>
      <c r="QDZ107" s="140"/>
      <c r="QEA107" s="140"/>
      <c r="QEB107" s="140"/>
      <c r="QEC107" s="140"/>
      <c r="QED107" s="140"/>
      <c r="QEE107" s="140"/>
      <c r="QEF107" s="140"/>
      <c r="QEG107" s="140"/>
      <c r="QEH107" s="140"/>
      <c r="QEI107" s="140"/>
      <c r="QEJ107" s="140"/>
      <c r="QEK107" s="140"/>
      <c r="QEL107" s="140"/>
      <c r="QEM107" s="140"/>
      <c r="QEN107" s="140"/>
      <c r="QEO107" s="140"/>
      <c r="QEP107" s="140"/>
      <c r="QEQ107" s="140"/>
      <c r="QER107" s="140"/>
      <c r="QES107" s="140"/>
      <c r="QET107" s="140"/>
      <c r="QEU107" s="140"/>
      <c r="QEV107" s="140"/>
      <c r="QEW107" s="140"/>
      <c r="QEX107" s="140"/>
      <c r="QEY107" s="140"/>
      <c r="QEZ107" s="140"/>
      <c r="QFA107" s="140"/>
      <c r="QFB107" s="140"/>
      <c r="QFC107" s="140"/>
      <c r="QFD107" s="140"/>
      <c r="QFE107" s="140"/>
      <c r="QFF107" s="140"/>
      <c r="QFG107" s="140"/>
      <c r="QFH107" s="140"/>
      <c r="QFI107" s="140"/>
      <c r="QFJ107" s="140"/>
      <c r="QFK107" s="140"/>
      <c r="QFL107" s="140"/>
      <c r="QFM107" s="140"/>
      <c r="QFN107" s="140"/>
      <c r="QFO107" s="140"/>
      <c r="QFP107" s="140"/>
      <c r="QFQ107" s="140"/>
      <c r="QFR107" s="140"/>
      <c r="QFS107" s="140"/>
      <c r="QFT107" s="140"/>
      <c r="QFU107" s="140"/>
      <c r="QFV107" s="140"/>
      <c r="QFW107" s="140"/>
      <c r="QFX107" s="140"/>
      <c r="QFY107" s="140"/>
      <c r="QFZ107" s="140"/>
      <c r="QGA107" s="140"/>
      <c r="QGB107" s="140"/>
      <c r="QGC107" s="140"/>
      <c r="QGD107" s="140"/>
      <c r="QGE107" s="140"/>
      <c r="QGF107" s="140"/>
      <c r="QGG107" s="140"/>
      <c r="QGH107" s="140"/>
      <c r="QGI107" s="140"/>
      <c r="QGJ107" s="140"/>
      <c r="QGK107" s="140"/>
      <c r="QGL107" s="140"/>
      <c r="QGM107" s="140"/>
      <c r="QGN107" s="140"/>
      <c r="QGO107" s="140"/>
      <c r="QGP107" s="140"/>
      <c r="QGQ107" s="140"/>
      <c r="QGR107" s="140"/>
      <c r="QGS107" s="140"/>
      <c r="QGT107" s="140"/>
      <c r="QGU107" s="140"/>
      <c r="QGV107" s="140"/>
      <c r="QGW107" s="140"/>
      <c r="QGX107" s="140"/>
      <c r="QGY107" s="140"/>
      <c r="QGZ107" s="140"/>
      <c r="QHA107" s="140"/>
      <c r="QHB107" s="140"/>
      <c r="QHC107" s="140"/>
      <c r="QHD107" s="140"/>
      <c r="QHE107" s="140"/>
      <c r="QHF107" s="140"/>
      <c r="QHG107" s="140"/>
      <c r="QHH107" s="140"/>
      <c r="QHI107" s="140"/>
      <c r="QHJ107" s="140"/>
      <c r="QHK107" s="140"/>
      <c r="QHL107" s="140"/>
      <c r="QHM107" s="140"/>
      <c r="QHN107" s="140"/>
      <c r="QHO107" s="140"/>
      <c r="QHP107" s="140"/>
      <c r="QHQ107" s="140"/>
      <c r="QHR107" s="140"/>
      <c r="QHS107" s="140"/>
      <c r="QHT107" s="140"/>
      <c r="QHU107" s="140"/>
      <c r="QHV107" s="140"/>
      <c r="QHW107" s="140"/>
      <c r="QHX107" s="140"/>
      <c r="QHY107" s="140"/>
      <c r="QHZ107" s="140"/>
      <c r="QIA107" s="140"/>
      <c r="QIB107" s="140"/>
      <c r="QIC107" s="140"/>
      <c r="QID107" s="140"/>
      <c r="QIE107" s="140"/>
      <c r="QIF107" s="140"/>
      <c r="QIG107" s="140"/>
      <c r="QIH107" s="140"/>
      <c r="QII107" s="140"/>
      <c r="QIJ107" s="140"/>
      <c r="QIK107" s="140"/>
      <c r="QIL107" s="140"/>
      <c r="QIM107" s="140"/>
      <c r="QIN107" s="140"/>
      <c r="QIO107" s="140"/>
      <c r="QIP107" s="140"/>
      <c r="QIQ107" s="140"/>
      <c r="QIR107" s="140"/>
      <c r="QIS107" s="140"/>
      <c r="QIT107" s="140"/>
      <c r="QIU107" s="140"/>
      <c r="QIV107" s="140"/>
      <c r="QIW107" s="140"/>
      <c r="QIX107" s="140"/>
      <c r="QIY107" s="140"/>
      <c r="QIZ107" s="140"/>
      <c r="QJA107" s="140"/>
      <c r="QJB107" s="140"/>
      <c r="QJC107" s="140"/>
      <c r="QJD107" s="140"/>
      <c r="QJE107" s="140"/>
      <c r="QJF107" s="140"/>
      <c r="QJG107" s="140"/>
      <c r="QJH107" s="140"/>
      <c r="QJI107" s="140"/>
      <c r="QJJ107" s="140"/>
      <c r="QJK107" s="140"/>
      <c r="QJL107" s="140"/>
      <c r="QJM107" s="140"/>
      <c r="QJN107" s="140"/>
      <c r="QJO107" s="140"/>
      <c r="QJP107" s="140"/>
      <c r="QJQ107" s="140"/>
      <c r="QJR107" s="140"/>
      <c r="QJS107" s="140"/>
      <c r="QJT107" s="140"/>
      <c r="QJU107" s="140"/>
      <c r="QJV107" s="140"/>
      <c r="QJW107" s="140"/>
      <c r="QJX107" s="140"/>
      <c r="QJY107" s="140"/>
      <c r="QJZ107" s="140"/>
      <c r="QKA107" s="140"/>
      <c r="QKB107" s="140"/>
      <c r="QKC107" s="140"/>
      <c r="QKD107" s="140"/>
      <c r="QKE107" s="140"/>
      <c r="QKF107" s="140"/>
      <c r="QKG107" s="140"/>
      <c r="QKH107" s="140"/>
      <c r="QKI107" s="140"/>
      <c r="QKJ107" s="140"/>
      <c r="QKK107" s="140"/>
      <c r="QKL107" s="140"/>
      <c r="QKM107" s="140"/>
      <c r="QKN107" s="140"/>
      <c r="QKO107" s="140"/>
      <c r="QKP107" s="140"/>
      <c r="QKQ107" s="140"/>
      <c r="QKR107" s="140"/>
      <c r="QKS107" s="140"/>
      <c r="QKT107" s="140"/>
      <c r="QKU107" s="140"/>
      <c r="QKV107" s="140"/>
      <c r="QKW107" s="140"/>
      <c r="QKX107" s="140"/>
      <c r="QKY107" s="140"/>
      <c r="QKZ107" s="140"/>
      <c r="QLA107" s="140"/>
      <c r="QLB107" s="140"/>
      <c r="QLC107" s="140"/>
      <c r="QLD107" s="140"/>
      <c r="QLE107" s="140"/>
      <c r="QLF107" s="140"/>
      <c r="QLG107" s="140"/>
      <c r="QLH107" s="140"/>
      <c r="QLI107" s="140"/>
      <c r="QLJ107" s="140"/>
      <c r="QLK107" s="140"/>
      <c r="QLL107" s="140"/>
      <c r="QLM107" s="140"/>
      <c r="QLN107" s="140"/>
      <c r="QLO107" s="140"/>
      <c r="QLP107" s="140"/>
      <c r="QLQ107" s="140"/>
      <c r="QLR107" s="140"/>
      <c r="QLS107" s="140"/>
      <c r="QLT107" s="140"/>
      <c r="QLU107" s="140"/>
      <c r="QLV107" s="140"/>
      <c r="QLW107" s="140"/>
      <c r="QLX107" s="140"/>
      <c r="QLY107" s="140"/>
      <c r="QLZ107" s="140"/>
      <c r="QMA107" s="140"/>
      <c r="QMB107" s="140"/>
      <c r="QMC107" s="140"/>
      <c r="QMD107" s="140"/>
      <c r="QME107" s="140"/>
      <c r="QMF107" s="140"/>
      <c r="QMG107" s="140"/>
      <c r="QMH107" s="140"/>
      <c r="QMI107" s="140"/>
      <c r="QMJ107" s="140"/>
      <c r="QMK107" s="140"/>
      <c r="QML107" s="140"/>
      <c r="QMM107" s="140"/>
      <c r="QMN107" s="140"/>
      <c r="QMO107" s="140"/>
      <c r="QMP107" s="140"/>
      <c r="QMQ107" s="140"/>
      <c r="QMR107" s="140"/>
      <c r="QMS107" s="140"/>
      <c r="QMT107" s="140"/>
      <c r="QMU107" s="140"/>
      <c r="QMV107" s="140"/>
      <c r="QMW107" s="140"/>
      <c r="QMX107" s="140"/>
      <c r="QMY107" s="140"/>
      <c r="QMZ107" s="140"/>
      <c r="QNA107" s="140"/>
      <c r="QNB107" s="140"/>
      <c r="QNC107" s="140"/>
      <c r="QND107" s="140"/>
      <c r="QNE107" s="140"/>
      <c r="QNF107" s="140"/>
      <c r="QNG107" s="140"/>
      <c r="QNH107" s="140"/>
      <c r="QNI107" s="140"/>
      <c r="QNJ107" s="140"/>
      <c r="QNK107" s="140"/>
      <c r="QNL107" s="140"/>
      <c r="QNM107" s="140"/>
      <c r="QNN107" s="140"/>
      <c r="QNO107" s="140"/>
      <c r="QNP107" s="140"/>
      <c r="QNQ107" s="140"/>
      <c r="QNR107" s="140"/>
      <c r="QNS107" s="140"/>
      <c r="QNT107" s="140"/>
      <c r="QNU107" s="140"/>
      <c r="QNV107" s="140"/>
      <c r="QNW107" s="140"/>
      <c r="QNX107" s="140"/>
      <c r="QNY107" s="140"/>
      <c r="QNZ107" s="140"/>
      <c r="QOA107" s="140"/>
      <c r="QOB107" s="140"/>
      <c r="QOC107" s="140"/>
      <c r="QOD107" s="140"/>
      <c r="QOE107" s="140"/>
      <c r="QOF107" s="140"/>
      <c r="QOG107" s="140"/>
      <c r="QOH107" s="140"/>
      <c r="QOI107" s="140"/>
      <c r="QOJ107" s="140"/>
      <c r="QOK107" s="140"/>
      <c r="QOL107" s="140"/>
      <c r="QOM107" s="140"/>
      <c r="QON107" s="140"/>
      <c r="QOO107" s="140"/>
      <c r="QOP107" s="140"/>
      <c r="QOQ107" s="140"/>
      <c r="QOR107" s="140"/>
      <c r="QOS107" s="140"/>
      <c r="QOT107" s="140"/>
      <c r="QOU107" s="140"/>
      <c r="QOV107" s="140"/>
      <c r="QOW107" s="140"/>
      <c r="QOX107" s="140"/>
      <c r="QOY107" s="140"/>
      <c r="QOZ107" s="140"/>
      <c r="QPA107" s="140"/>
      <c r="QPB107" s="140"/>
      <c r="QPC107" s="140"/>
      <c r="QPD107" s="140"/>
      <c r="QPE107" s="140"/>
      <c r="QPF107" s="140"/>
      <c r="QPG107" s="140"/>
      <c r="QPH107" s="140"/>
      <c r="QPI107" s="140"/>
      <c r="QPJ107" s="140"/>
      <c r="QPK107" s="140"/>
      <c r="QPL107" s="140"/>
      <c r="QPM107" s="140"/>
      <c r="QPN107" s="140"/>
      <c r="QPO107" s="140"/>
      <c r="QPP107" s="140"/>
      <c r="QPQ107" s="140"/>
      <c r="QPR107" s="140"/>
      <c r="QPS107" s="140"/>
      <c r="QPT107" s="140"/>
      <c r="QPU107" s="140"/>
      <c r="QPV107" s="140"/>
      <c r="QPW107" s="140"/>
      <c r="QPX107" s="140"/>
      <c r="QPY107" s="140"/>
      <c r="QPZ107" s="140"/>
      <c r="QQA107" s="140"/>
      <c r="QQB107" s="140"/>
      <c r="QQC107" s="140"/>
      <c r="QQD107" s="140"/>
      <c r="QQE107" s="140"/>
      <c r="QQF107" s="140"/>
      <c r="QQG107" s="140"/>
      <c r="QQH107" s="140"/>
      <c r="QQI107" s="140"/>
      <c r="QQJ107" s="140"/>
      <c r="QQK107" s="140"/>
      <c r="QQL107" s="140"/>
      <c r="QQM107" s="140"/>
      <c r="QQN107" s="140"/>
      <c r="QQO107" s="140"/>
      <c r="QQP107" s="140"/>
      <c r="QQQ107" s="140"/>
      <c r="QQR107" s="140"/>
      <c r="QQS107" s="140"/>
      <c r="QQT107" s="140"/>
      <c r="QQU107" s="140"/>
      <c r="QQV107" s="140"/>
      <c r="QQW107" s="140"/>
      <c r="QQX107" s="140"/>
      <c r="QQY107" s="140"/>
      <c r="QQZ107" s="140"/>
      <c r="QRA107" s="140"/>
      <c r="QRB107" s="140"/>
      <c r="QRC107" s="140"/>
      <c r="QRD107" s="140"/>
      <c r="QRE107" s="140"/>
      <c r="QRF107" s="140"/>
      <c r="QRG107" s="140"/>
      <c r="QRH107" s="140"/>
      <c r="QRI107" s="140"/>
      <c r="QRJ107" s="140"/>
      <c r="QRK107" s="140"/>
      <c r="QRL107" s="140"/>
      <c r="QRM107" s="140"/>
      <c r="QRN107" s="140"/>
      <c r="QRO107" s="140"/>
      <c r="QRP107" s="140"/>
      <c r="QRQ107" s="140"/>
      <c r="QRR107" s="140"/>
      <c r="QRS107" s="140"/>
      <c r="QRT107" s="140"/>
      <c r="QRU107" s="140"/>
      <c r="QRV107" s="140"/>
      <c r="QRW107" s="140"/>
      <c r="QRX107" s="140"/>
      <c r="QRY107" s="140"/>
      <c r="QRZ107" s="140"/>
      <c r="QSA107" s="140"/>
      <c r="QSB107" s="140"/>
      <c r="QSC107" s="140"/>
      <c r="QSD107" s="140"/>
      <c r="QSE107" s="140"/>
      <c r="QSF107" s="140"/>
      <c r="QSG107" s="140"/>
      <c r="QSH107" s="140"/>
      <c r="QSI107" s="140"/>
      <c r="QSJ107" s="140"/>
      <c r="QSK107" s="140"/>
      <c r="QSL107" s="140"/>
      <c r="QSM107" s="140"/>
      <c r="QSN107" s="140"/>
      <c r="QSO107" s="140"/>
      <c r="QSP107" s="140"/>
      <c r="QSQ107" s="140"/>
      <c r="QSR107" s="140"/>
      <c r="QSS107" s="140"/>
      <c r="QST107" s="140"/>
      <c r="QSU107" s="140"/>
      <c r="QSV107" s="140"/>
      <c r="QSW107" s="140"/>
      <c r="QSX107" s="140"/>
      <c r="QSY107" s="140"/>
      <c r="QSZ107" s="140"/>
      <c r="QTA107" s="140"/>
      <c r="QTB107" s="140"/>
      <c r="QTC107" s="140"/>
      <c r="QTD107" s="140"/>
      <c r="QTE107" s="140"/>
      <c r="QTF107" s="140"/>
      <c r="QTG107" s="140"/>
      <c r="QTH107" s="140"/>
      <c r="QTI107" s="140"/>
      <c r="QTJ107" s="140"/>
      <c r="QTK107" s="140"/>
      <c r="QTL107" s="140"/>
      <c r="QTM107" s="140"/>
      <c r="QTN107" s="140"/>
      <c r="QTO107" s="140"/>
      <c r="QTP107" s="140"/>
      <c r="QTQ107" s="140"/>
      <c r="QTR107" s="140"/>
      <c r="QTS107" s="140"/>
      <c r="QTT107" s="140"/>
      <c r="QTU107" s="140"/>
      <c r="QTV107" s="140"/>
      <c r="QTW107" s="140"/>
      <c r="QTX107" s="140"/>
      <c r="QTY107" s="140"/>
      <c r="QTZ107" s="140"/>
      <c r="QUA107" s="140"/>
      <c r="QUB107" s="140"/>
      <c r="QUC107" s="140"/>
      <c r="QUD107" s="140"/>
      <c r="QUE107" s="140"/>
      <c r="QUF107" s="140"/>
      <c r="QUG107" s="140"/>
      <c r="QUH107" s="140"/>
      <c r="QUI107" s="140"/>
      <c r="QUJ107" s="140"/>
      <c r="QUK107" s="140"/>
      <c r="QUL107" s="140"/>
      <c r="QUM107" s="140"/>
      <c r="QUN107" s="140"/>
      <c r="QUO107" s="140"/>
      <c r="QUP107" s="140"/>
      <c r="QUQ107" s="140"/>
      <c r="QUR107" s="140"/>
      <c r="QUS107" s="140"/>
      <c r="QUT107" s="140"/>
      <c r="QUU107" s="140"/>
      <c r="QUV107" s="140"/>
      <c r="QUW107" s="140"/>
      <c r="QUX107" s="140"/>
      <c r="QUY107" s="140"/>
      <c r="QUZ107" s="140"/>
      <c r="QVA107" s="140"/>
      <c r="QVB107" s="140"/>
      <c r="QVC107" s="140"/>
      <c r="QVD107" s="140"/>
      <c r="QVE107" s="140"/>
      <c r="QVF107" s="140"/>
      <c r="QVG107" s="140"/>
      <c r="QVH107" s="140"/>
      <c r="QVI107" s="140"/>
      <c r="QVJ107" s="140"/>
      <c r="QVK107" s="140"/>
      <c r="QVL107" s="140"/>
      <c r="QVM107" s="140"/>
      <c r="QVN107" s="140"/>
      <c r="QVO107" s="140"/>
      <c r="QVP107" s="140"/>
      <c r="QVQ107" s="140"/>
      <c r="QVR107" s="140"/>
      <c r="QVS107" s="140"/>
      <c r="QVT107" s="140"/>
      <c r="QVU107" s="140"/>
      <c r="QVV107" s="140"/>
      <c r="QVW107" s="140"/>
      <c r="QVX107" s="140"/>
      <c r="QVY107" s="140"/>
      <c r="QVZ107" s="140"/>
      <c r="QWA107" s="140"/>
      <c r="QWB107" s="140"/>
      <c r="QWC107" s="140"/>
      <c r="QWD107" s="140"/>
      <c r="QWE107" s="140"/>
      <c r="QWF107" s="140"/>
      <c r="QWG107" s="140"/>
      <c r="QWH107" s="140"/>
      <c r="QWI107" s="140"/>
      <c r="QWJ107" s="140"/>
      <c r="QWK107" s="140"/>
      <c r="QWL107" s="140"/>
      <c r="QWM107" s="140"/>
      <c r="QWN107" s="140"/>
      <c r="QWO107" s="140"/>
      <c r="QWP107" s="140"/>
      <c r="QWQ107" s="140"/>
      <c r="QWR107" s="140"/>
      <c r="QWS107" s="140"/>
      <c r="QWT107" s="140"/>
      <c r="QWU107" s="140"/>
      <c r="QWV107" s="140"/>
      <c r="QWW107" s="140"/>
      <c r="QWX107" s="140"/>
      <c r="QWY107" s="140"/>
      <c r="QWZ107" s="140"/>
      <c r="QXA107" s="140"/>
      <c r="QXB107" s="140"/>
      <c r="QXC107" s="140"/>
      <c r="QXD107" s="140"/>
      <c r="QXE107" s="140"/>
      <c r="QXF107" s="140"/>
      <c r="QXG107" s="140"/>
      <c r="QXH107" s="140"/>
      <c r="QXI107" s="140"/>
      <c r="QXJ107" s="140"/>
      <c r="QXK107" s="140"/>
      <c r="QXL107" s="140"/>
      <c r="QXM107" s="140"/>
      <c r="QXN107" s="140"/>
      <c r="QXO107" s="140"/>
      <c r="QXP107" s="140"/>
      <c r="QXQ107" s="140"/>
      <c r="QXR107" s="140"/>
      <c r="QXS107" s="140"/>
      <c r="QXT107" s="140"/>
      <c r="QXU107" s="140"/>
      <c r="QXV107" s="140"/>
      <c r="QXW107" s="140"/>
      <c r="QXX107" s="140"/>
      <c r="QXY107" s="140"/>
      <c r="QXZ107" s="140"/>
      <c r="QYA107" s="140"/>
      <c r="QYB107" s="140"/>
      <c r="QYC107" s="140"/>
      <c r="QYD107" s="140"/>
      <c r="QYE107" s="140"/>
      <c r="QYF107" s="140"/>
      <c r="QYG107" s="140"/>
      <c r="QYH107" s="140"/>
      <c r="QYI107" s="140"/>
      <c r="QYJ107" s="140"/>
      <c r="QYK107" s="140"/>
      <c r="QYL107" s="140"/>
      <c r="QYM107" s="140"/>
      <c r="QYN107" s="140"/>
      <c r="QYO107" s="140"/>
      <c r="QYP107" s="140"/>
      <c r="QYQ107" s="140"/>
      <c r="QYR107" s="140"/>
      <c r="QYS107" s="140"/>
      <c r="QYT107" s="140"/>
      <c r="QYU107" s="140"/>
      <c r="QYV107" s="140"/>
      <c r="QYW107" s="140"/>
      <c r="QYX107" s="140"/>
      <c r="QYY107" s="140"/>
      <c r="QYZ107" s="140"/>
      <c r="QZA107" s="140"/>
      <c r="QZB107" s="140"/>
      <c r="QZC107" s="140"/>
      <c r="QZD107" s="140"/>
      <c r="QZE107" s="140"/>
      <c r="QZF107" s="140"/>
      <c r="QZG107" s="140"/>
      <c r="QZH107" s="140"/>
      <c r="QZI107" s="140"/>
      <c r="QZJ107" s="140"/>
      <c r="QZK107" s="140"/>
      <c r="QZL107" s="140"/>
      <c r="QZM107" s="140"/>
      <c r="QZN107" s="140"/>
      <c r="QZO107" s="140"/>
      <c r="QZP107" s="140"/>
      <c r="QZQ107" s="140"/>
      <c r="QZR107" s="140"/>
      <c r="QZS107" s="140"/>
      <c r="QZT107" s="140"/>
      <c r="QZU107" s="140"/>
      <c r="QZV107" s="140"/>
      <c r="QZW107" s="140"/>
      <c r="QZX107" s="140"/>
      <c r="QZY107" s="140"/>
      <c r="QZZ107" s="140"/>
      <c r="RAA107" s="140"/>
      <c r="RAB107" s="140"/>
      <c r="RAC107" s="140"/>
      <c r="RAD107" s="140"/>
      <c r="RAE107" s="140"/>
      <c r="RAF107" s="140"/>
      <c r="RAG107" s="140"/>
      <c r="RAH107" s="140"/>
      <c r="RAI107" s="140"/>
      <c r="RAJ107" s="140"/>
      <c r="RAK107" s="140"/>
      <c r="RAL107" s="140"/>
      <c r="RAM107" s="140"/>
      <c r="RAN107" s="140"/>
      <c r="RAO107" s="140"/>
      <c r="RAP107" s="140"/>
      <c r="RAQ107" s="140"/>
      <c r="RAR107" s="140"/>
      <c r="RAS107" s="140"/>
      <c r="RAT107" s="140"/>
      <c r="RAU107" s="140"/>
      <c r="RAV107" s="140"/>
      <c r="RAW107" s="140"/>
      <c r="RAX107" s="140"/>
      <c r="RAY107" s="140"/>
      <c r="RAZ107" s="140"/>
      <c r="RBA107" s="140"/>
      <c r="RBB107" s="140"/>
      <c r="RBC107" s="140"/>
      <c r="RBD107" s="140"/>
      <c r="RBE107" s="140"/>
      <c r="RBF107" s="140"/>
      <c r="RBG107" s="140"/>
      <c r="RBH107" s="140"/>
      <c r="RBI107" s="140"/>
      <c r="RBJ107" s="140"/>
      <c r="RBK107" s="140"/>
      <c r="RBL107" s="140"/>
      <c r="RBM107" s="140"/>
      <c r="RBN107" s="140"/>
      <c r="RBO107" s="140"/>
      <c r="RBP107" s="140"/>
      <c r="RBQ107" s="140"/>
      <c r="RBR107" s="140"/>
      <c r="RBS107" s="140"/>
      <c r="RBT107" s="140"/>
      <c r="RBU107" s="140"/>
      <c r="RBV107" s="140"/>
      <c r="RBW107" s="140"/>
      <c r="RBX107" s="140"/>
      <c r="RBY107" s="140"/>
      <c r="RBZ107" s="140"/>
      <c r="RCA107" s="140"/>
      <c r="RCB107" s="140"/>
      <c r="RCC107" s="140"/>
      <c r="RCD107" s="140"/>
      <c r="RCE107" s="140"/>
      <c r="RCF107" s="140"/>
      <c r="RCG107" s="140"/>
      <c r="RCH107" s="140"/>
      <c r="RCI107" s="140"/>
      <c r="RCJ107" s="140"/>
      <c r="RCK107" s="140"/>
      <c r="RCL107" s="140"/>
      <c r="RCM107" s="140"/>
      <c r="RCN107" s="140"/>
      <c r="RCO107" s="140"/>
      <c r="RCP107" s="140"/>
      <c r="RCQ107" s="140"/>
      <c r="RCR107" s="140"/>
      <c r="RCS107" s="140"/>
      <c r="RCT107" s="140"/>
      <c r="RCU107" s="140"/>
      <c r="RCV107" s="140"/>
      <c r="RCW107" s="140"/>
      <c r="RCX107" s="140"/>
      <c r="RCY107" s="140"/>
      <c r="RCZ107" s="140"/>
      <c r="RDA107" s="140"/>
      <c r="RDB107" s="140"/>
      <c r="RDC107" s="140"/>
      <c r="RDD107" s="140"/>
      <c r="RDE107" s="140"/>
      <c r="RDF107" s="140"/>
      <c r="RDG107" s="140"/>
      <c r="RDH107" s="140"/>
      <c r="RDI107" s="140"/>
      <c r="RDJ107" s="140"/>
      <c r="RDK107" s="140"/>
      <c r="RDL107" s="140"/>
      <c r="RDM107" s="140"/>
      <c r="RDN107" s="140"/>
      <c r="RDO107" s="140"/>
      <c r="RDP107" s="140"/>
      <c r="RDQ107" s="140"/>
      <c r="RDR107" s="140"/>
      <c r="RDS107" s="140"/>
      <c r="RDT107" s="140"/>
      <c r="RDU107" s="140"/>
      <c r="RDV107" s="140"/>
      <c r="RDW107" s="140"/>
      <c r="RDX107" s="140"/>
      <c r="RDY107" s="140"/>
      <c r="RDZ107" s="140"/>
      <c r="REA107" s="140"/>
      <c r="REB107" s="140"/>
      <c r="REC107" s="140"/>
      <c r="RED107" s="140"/>
      <c r="REE107" s="140"/>
      <c r="REF107" s="140"/>
      <c r="REG107" s="140"/>
      <c r="REH107" s="140"/>
      <c r="REI107" s="140"/>
      <c r="REJ107" s="140"/>
      <c r="REK107" s="140"/>
      <c r="REL107" s="140"/>
      <c r="REM107" s="140"/>
      <c r="REN107" s="140"/>
      <c r="REO107" s="140"/>
      <c r="REP107" s="140"/>
      <c r="REQ107" s="140"/>
      <c r="RER107" s="140"/>
      <c r="RES107" s="140"/>
      <c r="RET107" s="140"/>
      <c r="REU107" s="140"/>
      <c r="REV107" s="140"/>
      <c r="REW107" s="140"/>
      <c r="REX107" s="140"/>
      <c r="REY107" s="140"/>
      <c r="REZ107" s="140"/>
      <c r="RFA107" s="140"/>
      <c r="RFB107" s="140"/>
      <c r="RFC107" s="140"/>
      <c r="RFD107" s="140"/>
      <c r="RFE107" s="140"/>
      <c r="RFF107" s="140"/>
      <c r="RFG107" s="140"/>
      <c r="RFH107" s="140"/>
      <c r="RFI107" s="140"/>
      <c r="RFJ107" s="140"/>
      <c r="RFK107" s="140"/>
      <c r="RFL107" s="140"/>
      <c r="RFM107" s="140"/>
      <c r="RFN107" s="140"/>
      <c r="RFO107" s="140"/>
      <c r="RFP107" s="140"/>
      <c r="RFQ107" s="140"/>
      <c r="RFR107" s="140"/>
      <c r="RFS107" s="140"/>
      <c r="RFT107" s="140"/>
      <c r="RFU107" s="140"/>
      <c r="RFV107" s="140"/>
      <c r="RFW107" s="140"/>
      <c r="RFX107" s="140"/>
      <c r="RFY107" s="140"/>
      <c r="RFZ107" s="140"/>
      <c r="RGA107" s="140"/>
      <c r="RGB107" s="140"/>
      <c r="RGC107" s="140"/>
      <c r="RGD107" s="140"/>
      <c r="RGE107" s="140"/>
      <c r="RGF107" s="140"/>
      <c r="RGG107" s="140"/>
      <c r="RGH107" s="140"/>
      <c r="RGI107" s="140"/>
      <c r="RGJ107" s="140"/>
      <c r="RGK107" s="140"/>
      <c r="RGL107" s="140"/>
      <c r="RGM107" s="140"/>
      <c r="RGN107" s="140"/>
      <c r="RGO107" s="140"/>
      <c r="RGP107" s="140"/>
      <c r="RGQ107" s="140"/>
      <c r="RGR107" s="140"/>
      <c r="RGS107" s="140"/>
      <c r="RGT107" s="140"/>
      <c r="RGU107" s="140"/>
      <c r="RGV107" s="140"/>
      <c r="RGW107" s="140"/>
      <c r="RGX107" s="140"/>
      <c r="RGY107" s="140"/>
      <c r="RGZ107" s="140"/>
      <c r="RHA107" s="140"/>
      <c r="RHB107" s="140"/>
      <c r="RHC107" s="140"/>
      <c r="RHD107" s="140"/>
      <c r="RHE107" s="140"/>
      <c r="RHF107" s="140"/>
      <c r="RHG107" s="140"/>
      <c r="RHH107" s="140"/>
      <c r="RHI107" s="140"/>
      <c r="RHJ107" s="140"/>
      <c r="RHK107" s="140"/>
      <c r="RHL107" s="140"/>
      <c r="RHM107" s="140"/>
      <c r="RHN107" s="140"/>
      <c r="RHO107" s="140"/>
      <c r="RHP107" s="140"/>
      <c r="RHQ107" s="140"/>
      <c r="RHR107" s="140"/>
      <c r="RHS107" s="140"/>
      <c r="RHT107" s="140"/>
      <c r="RHU107" s="140"/>
      <c r="RHV107" s="140"/>
      <c r="RHW107" s="140"/>
      <c r="RHX107" s="140"/>
      <c r="RHY107" s="140"/>
      <c r="RHZ107" s="140"/>
      <c r="RIA107" s="140"/>
      <c r="RIB107" s="140"/>
      <c r="RIC107" s="140"/>
      <c r="RID107" s="140"/>
      <c r="RIE107" s="140"/>
      <c r="RIF107" s="140"/>
      <c r="RIG107" s="140"/>
      <c r="RIH107" s="140"/>
      <c r="RII107" s="140"/>
      <c r="RIJ107" s="140"/>
      <c r="RIK107" s="140"/>
      <c r="RIL107" s="140"/>
      <c r="RIM107" s="140"/>
      <c r="RIN107" s="140"/>
      <c r="RIO107" s="140"/>
      <c r="RIP107" s="140"/>
      <c r="RIQ107" s="140"/>
      <c r="RIR107" s="140"/>
      <c r="RIS107" s="140"/>
      <c r="RIT107" s="140"/>
      <c r="RIU107" s="140"/>
      <c r="RIV107" s="140"/>
      <c r="RIW107" s="140"/>
      <c r="RIX107" s="140"/>
      <c r="RIY107" s="140"/>
      <c r="RIZ107" s="140"/>
      <c r="RJA107" s="140"/>
      <c r="RJB107" s="140"/>
      <c r="RJC107" s="140"/>
      <c r="RJD107" s="140"/>
      <c r="RJE107" s="140"/>
      <c r="RJF107" s="140"/>
      <c r="RJG107" s="140"/>
      <c r="RJH107" s="140"/>
      <c r="RJI107" s="140"/>
      <c r="RJJ107" s="140"/>
      <c r="RJK107" s="140"/>
      <c r="RJL107" s="140"/>
      <c r="RJM107" s="140"/>
      <c r="RJN107" s="140"/>
      <c r="RJO107" s="140"/>
      <c r="RJP107" s="140"/>
      <c r="RJQ107" s="140"/>
      <c r="RJR107" s="140"/>
      <c r="RJS107" s="140"/>
      <c r="RJT107" s="140"/>
      <c r="RJU107" s="140"/>
      <c r="RJV107" s="140"/>
      <c r="RJW107" s="140"/>
      <c r="RJX107" s="140"/>
      <c r="RJY107" s="140"/>
      <c r="RJZ107" s="140"/>
      <c r="RKA107" s="140"/>
      <c r="RKB107" s="140"/>
      <c r="RKC107" s="140"/>
      <c r="RKD107" s="140"/>
      <c r="RKE107" s="140"/>
      <c r="RKF107" s="140"/>
      <c r="RKG107" s="140"/>
      <c r="RKH107" s="140"/>
      <c r="RKI107" s="140"/>
      <c r="RKJ107" s="140"/>
      <c r="RKK107" s="140"/>
      <c r="RKL107" s="140"/>
      <c r="RKM107" s="140"/>
      <c r="RKN107" s="140"/>
      <c r="RKO107" s="140"/>
      <c r="RKP107" s="140"/>
      <c r="RKQ107" s="140"/>
      <c r="RKR107" s="140"/>
      <c r="RKS107" s="140"/>
      <c r="RKT107" s="140"/>
      <c r="RKU107" s="140"/>
      <c r="RKV107" s="140"/>
      <c r="RKW107" s="140"/>
      <c r="RKX107" s="140"/>
      <c r="RKY107" s="140"/>
      <c r="RKZ107" s="140"/>
      <c r="RLA107" s="140"/>
      <c r="RLB107" s="140"/>
      <c r="RLC107" s="140"/>
      <c r="RLD107" s="140"/>
      <c r="RLE107" s="140"/>
      <c r="RLF107" s="140"/>
      <c r="RLG107" s="140"/>
      <c r="RLH107" s="140"/>
      <c r="RLI107" s="140"/>
      <c r="RLJ107" s="140"/>
      <c r="RLK107" s="140"/>
      <c r="RLL107" s="140"/>
      <c r="RLM107" s="140"/>
      <c r="RLN107" s="140"/>
      <c r="RLO107" s="140"/>
      <c r="RLP107" s="140"/>
      <c r="RLQ107" s="140"/>
      <c r="RLR107" s="140"/>
      <c r="RLS107" s="140"/>
      <c r="RLT107" s="140"/>
      <c r="RLU107" s="140"/>
      <c r="RLV107" s="140"/>
      <c r="RLW107" s="140"/>
      <c r="RLX107" s="140"/>
      <c r="RLY107" s="140"/>
      <c r="RLZ107" s="140"/>
      <c r="RMA107" s="140"/>
      <c r="RMB107" s="140"/>
      <c r="RMC107" s="140"/>
      <c r="RMD107" s="140"/>
      <c r="RME107" s="140"/>
      <c r="RMF107" s="140"/>
      <c r="RMG107" s="140"/>
      <c r="RMH107" s="140"/>
      <c r="RMI107" s="140"/>
      <c r="RMJ107" s="140"/>
      <c r="RMK107" s="140"/>
      <c r="RML107" s="140"/>
      <c r="RMM107" s="140"/>
      <c r="RMN107" s="140"/>
      <c r="RMO107" s="140"/>
      <c r="RMP107" s="140"/>
      <c r="RMQ107" s="140"/>
      <c r="RMR107" s="140"/>
      <c r="RMS107" s="140"/>
      <c r="RMT107" s="140"/>
      <c r="RMU107" s="140"/>
      <c r="RMV107" s="140"/>
      <c r="RMW107" s="140"/>
      <c r="RMX107" s="140"/>
      <c r="RMY107" s="140"/>
      <c r="RMZ107" s="140"/>
      <c r="RNA107" s="140"/>
      <c r="RNB107" s="140"/>
      <c r="RNC107" s="140"/>
      <c r="RND107" s="140"/>
      <c r="RNE107" s="140"/>
      <c r="RNF107" s="140"/>
      <c r="RNG107" s="140"/>
      <c r="RNH107" s="140"/>
      <c r="RNI107" s="140"/>
      <c r="RNJ107" s="140"/>
      <c r="RNK107" s="140"/>
      <c r="RNL107" s="140"/>
      <c r="RNM107" s="140"/>
      <c r="RNN107" s="140"/>
      <c r="RNO107" s="140"/>
      <c r="RNP107" s="140"/>
      <c r="RNQ107" s="140"/>
      <c r="RNR107" s="140"/>
      <c r="RNS107" s="140"/>
      <c r="RNT107" s="140"/>
      <c r="RNU107" s="140"/>
      <c r="RNV107" s="140"/>
      <c r="RNW107" s="140"/>
      <c r="RNX107" s="140"/>
      <c r="RNY107" s="140"/>
      <c r="RNZ107" s="140"/>
      <c r="ROA107" s="140"/>
      <c r="ROB107" s="140"/>
      <c r="ROC107" s="140"/>
      <c r="ROD107" s="140"/>
      <c r="ROE107" s="140"/>
      <c r="ROF107" s="140"/>
      <c r="ROG107" s="140"/>
      <c r="ROH107" s="140"/>
      <c r="ROI107" s="140"/>
      <c r="ROJ107" s="140"/>
      <c r="ROK107" s="140"/>
      <c r="ROL107" s="140"/>
      <c r="ROM107" s="140"/>
      <c r="RON107" s="140"/>
      <c r="ROO107" s="140"/>
      <c r="ROP107" s="140"/>
      <c r="ROQ107" s="140"/>
      <c r="ROR107" s="140"/>
      <c r="ROS107" s="140"/>
      <c r="ROT107" s="140"/>
      <c r="ROU107" s="140"/>
      <c r="ROV107" s="140"/>
      <c r="ROW107" s="140"/>
      <c r="ROX107" s="140"/>
      <c r="ROY107" s="140"/>
      <c r="ROZ107" s="140"/>
      <c r="RPA107" s="140"/>
      <c r="RPB107" s="140"/>
      <c r="RPC107" s="140"/>
      <c r="RPD107" s="140"/>
      <c r="RPE107" s="140"/>
      <c r="RPF107" s="140"/>
      <c r="RPG107" s="140"/>
      <c r="RPH107" s="140"/>
      <c r="RPI107" s="140"/>
      <c r="RPJ107" s="140"/>
      <c r="RPK107" s="140"/>
      <c r="RPL107" s="140"/>
      <c r="RPM107" s="140"/>
      <c r="RPN107" s="140"/>
      <c r="RPO107" s="140"/>
      <c r="RPP107" s="140"/>
      <c r="RPQ107" s="140"/>
      <c r="RPR107" s="140"/>
      <c r="RPS107" s="140"/>
      <c r="RPT107" s="140"/>
      <c r="RPU107" s="140"/>
      <c r="RPV107" s="140"/>
      <c r="RPW107" s="140"/>
      <c r="RPX107" s="140"/>
      <c r="RPY107" s="140"/>
      <c r="RPZ107" s="140"/>
      <c r="RQA107" s="140"/>
      <c r="RQB107" s="140"/>
      <c r="RQC107" s="140"/>
      <c r="RQD107" s="140"/>
      <c r="RQE107" s="140"/>
      <c r="RQF107" s="140"/>
      <c r="RQG107" s="140"/>
      <c r="RQH107" s="140"/>
      <c r="RQI107" s="140"/>
      <c r="RQJ107" s="140"/>
      <c r="RQK107" s="140"/>
      <c r="RQL107" s="140"/>
      <c r="RQM107" s="140"/>
      <c r="RQN107" s="140"/>
      <c r="RQO107" s="140"/>
      <c r="RQP107" s="140"/>
      <c r="RQQ107" s="140"/>
      <c r="RQR107" s="140"/>
      <c r="RQS107" s="140"/>
      <c r="RQT107" s="140"/>
      <c r="RQU107" s="140"/>
      <c r="RQV107" s="140"/>
      <c r="RQW107" s="140"/>
      <c r="RQX107" s="140"/>
      <c r="RQY107" s="140"/>
      <c r="RQZ107" s="140"/>
      <c r="RRA107" s="140"/>
      <c r="RRB107" s="140"/>
      <c r="RRC107" s="140"/>
      <c r="RRD107" s="140"/>
      <c r="RRE107" s="140"/>
      <c r="RRF107" s="140"/>
      <c r="RRG107" s="140"/>
      <c r="RRH107" s="140"/>
      <c r="RRI107" s="140"/>
      <c r="RRJ107" s="140"/>
      <c r="RRK107" s="140"/>
      <c r="RRL107" s="140"/>
      <c r="RRM107" s="140"/>
      <c r="RRN107" s="140"/>
      <c r="RRO107" s="140"/>
      <c r="RRP107" s="140"/>
      <c r="RRQ107" s="140"/>
      <c r="RRR107" s="140"/>
      <c r="RRS107" s="140"/>
      <c r="RRT107" s="140"/>
      <c r="RRU107" s="140"/>
      <c r="RRV107" s="140"/>
      <c r="RRW107" s="140"/>
      <c r="RRX107" s="140"/>
      <c r="RRY107" s="140"/>
      <c r="RRZ107" s="140"/>
      <c r="RSA107" s="140"/>
      <c r="RSB107" s="140"/>
      <c r="RSC107" s="140"/>
      <c r="RSD107" s="140"/>
      <c r="RSE107" s="140"/>
      <c r="RSF107" s="140"/>
      <c r="RSG107" s="140"/>
      <c r="RSH107" s="140"/>
      <c r="RSI107" s="140"/>
      <c r="RSJ107" s="140"/>
      <c r="RSK107" s="140"/>
      <c r="RSL107" s="140"/>
      <c r="RSM107" s="140"/>
      <c r="RSN107" s="140"/>
      <c r="RSO107" s="140"/>
      <c r="RSP107" s="140"/>
      <c r="RSQ107" s="140"/>
      <c r="RSR107" s="140"/>
      <c r="RSS107" s="140"/>
      <c r="RST107" s="140"/>
      <c r="RSU107" s="140"/>
      <c r="RSV107" s="140"/>
      <c r="RSW107" s="140"/>
      <c r="RSX107" s="140"/>
      <c r="RSY107" s="140"/>
      <c r="RSZ107" s="140"/>
      <c r="RTA107" s="140"/>
      <c r="RTB107" s="140"/>
      <c r="RTC107" s="140"/>
      <c r="RTD107" s="140"/>
      <c r="RTE107" s="140"/>
      <c r="RTF107" s="140"/>
      <c r="RTG107" s="140"/>
      <c r="RTH107" s="140"/>
      <c r="RTI107" s="140"/>
      <c r="RTJ107" s="140"/>
      <c r="RTK107" s="140"/>
      <c r="RTL107" s="140"/>
      <c r="RTM107" s="140"/>
      <c r="RTN107" s="140"/>
      <c r="RTO107" s="140"/>
      <c r="RTP107" s="140"/>
      <c r="RTQ107" s="140"/>
      <c r="RTR107" s="140"/>
      <c r="RTS107" s="140"/>
      <c r="RTT107" s="140"/>
      <c r="RTU107" s="140"/>
      <c r="RTV107" s="140"/>
      <c r="RTW107" s="140"/>
      <c r="RTX107" s="140"/>
      <c r="RTY107" s="140"/>
      <c r="RTZ107" s="140"/>
      <c r="RUA107" s="140"/>
      <c r="RUB107" s="140"/>
      <c r="RUC107" s="140"/>
      <c r="RUD107" s="140"/>
      <c r="RUE107" s="140"/>
      <c r="RUF107" s="140"/>
      <c r="RUG107" s="140"/>
      <c r="RUH107" s="140"/>
      <c r="RUI107" s="140"/>
      <c r="RUJ107" s="140"/>
      <c r="RUK107" s="140"/>
      <c r="RUL107" s="140"/>
      <c r="RUM107" s="140"/>
      <c r="RUN107" s="140"/>
      <c r="RUO107" s="140"/>
      <c r="RUP107" s="140"/>
      <c r="RUQ107" s="140"/>
      <c r="RUR107" s="140"/>
      <c r="RUS107" s="140"/>
      <c r="RUT107" s="140"/>
      <c r="RUU107" s="140"/>
      <c r="RUV107" s="140"/>
      <c r="RUW107" s="140"/>
      <c r="RUX107" s="140"/>
      <c r="RUY107" s="140"/>
      <c r="RUZ107" s="140"/>
      <c r="RVA107" s="140"/>
      <c r="RVB107" s="140"/>
      <c r="RVC107" s="140"/>
      <c r="RVD107" s="140"/>
      <c r="RVE107" s="140"/>
      <c r="RVF107" s="140"/>
      <c r="RVG107" s="140"/>
      <c r="RVH107" s="140"/>
      <c r="RVI107" s="140"/>
      <c r="RVJ107" s="140"/>
      <c r="RVK107" s="140"/>
      <c r="RVL107" s="140"/>
      <c r="RVM107" s="140"/>
      <c r="RVN107" s="140"/>
      <c r="RVO107" s="140"/>
      <c r="RVP107" s="140"/>
      <c r="RVQ107" s="140"/>
      <c r="RVR107" s="140"/>
      <c r="RVS107" s="140"/>
      <c r="RVT107" s="140"/>
      <c r="RVU107" s="140"/>
      <c r="RVV107" s="140"/>
      <c r="RVW107" s="140"/>
      <c r="RVX107" s="140"/>
      <c r="RVY107" s="140"/>
      <c r="RVZ107" s="140"/>
      <c r="RWA107" s="140"/>
      <c r="RWB107" s="140"/>
      <c r="RWC107" s="140"/>
      <c r="RWD107" s="140"/>
      <c r="RWE107" s="140"/>
      <c r="RWF107" s="140"/>
      <c r="RWG107" s="140"/>
      <c r="RWH107" s="140"/>
      <c r="RWI107" s="140"/>
      <c r="RWJ107" s="140"/>
      <c r="RWK107" s="140"/>
      <c r="RWL107" s="140"/>
      <c r="RWM107" s="140"/>
      <c r="RWN107" s="140"/>
      <c r="RWO107" s="140"/>
      <c r="RWP107" s="140"/>
      <c r="RWQ107" s="140"/>
      <c r="RWR107" s="140"/>
      <c r="RWS107" s="140"/>
      <c r="RWT107" s="140"/>
      <c r="RWU107" s="140"/>
      <c r="RWV107" s="140"/>
      <c r="RWW107" s="140"/>
      <c r="RWX107" s="140"/>
      <c r="RWY107" s="140"/>
      <c r="RWZ107" s="140"/>
      <c r="RXA107" s="140"/>
      <c r="RXB107" s="140"/>
      <c r="RXC107" s="140"/>
      <c r="RXD107" s="140"/>
      <c r="RXE107" s="140"/>
      <c r="RXF107" s="140"/>
      <c r="RXG107" s="140"/>
      <c r="RXH107" s="140"/>
      <c r="RXI107" s="140"/>
      <c r="RXJ107" s="140"/>
      <c r="RXK107" s="140"/>
      <c r="RXL107" s="140"/>
      <c r="RXM107" s="140"/>
      <c r="RXN107" s="140"/>
      <c r="RXO107" s="140"/>
      <c r="RXP107" s="140"/>
      <c r="RXQ107" s="140"/>
      <c r="RXR107" s="140"/>
      <c r="RXS107" s="140"/>
      <c r="RXT107" s="140"/>
      <c r="RXU107" s="140"/>
      <c r="RXV107" s="140"/>
      <c r="RXW107" s="140"/>
      <c r="RXX107" s="140"/>
      <c r="RXY107" s="140"/>
      <c r="RXZ107" s="140"/>
      <c r="RYA107" s="140"/>
      <c r="RYB107" s="140"/>
      <c r="RYC107" s="140"/>
      <c r="RYD107" s="140"/>
      <c r="RYE107" s="140"/>
      <c r="RYF107" s="140"/>
      <c r="RYG107" s="140"/>
      <c r="RYH107" s="140"/>
      <c r="RYI107" s="140"/>
      <c r="RYJ107" s="140"/>
      <c r="RYK107" s="140"/>
      <c r="RYL107" s="140"/>
      <c r="RYM107" s="140"/>
      <c r="RYN107" s="140"/>
      <c r="RYO107" s="140"/>
      <c r="RYP107" s="140"/>
      <c r="RYQ107" s="140"/>
      <c r="RYR107" s="140"/>
      <c r="RYS107" s="140"/>
      <c r="RYT107" s="140"/>
      <c r="RYU107" s="140"/>
      <c r="RYV107" s="140"/>
      <c r="RYW107" s="140"/>
      <c r="RYX107" s="140"/>
      <c r="RYY107" s="140"/>
      <c r="RYZ107" s="140"/>
      <c r="RZA107" s="140"/>
      <c r="RZB107" s="140"/>
      <c r="RZC107" s="140"/>
      <c r="RZD107" s="140"/>
      <c r="RZE107" s="140"/>
      <c r="RZF107" s="140"/>
      <c r="RZG107" s="140"/>
      <c r="RZH107" s="140"/>
      <c r="RZI107" s="140"/>
      <c r="RZJ107" s="140"/>
      <c r="RZK107" s="140"/>
      <c r="RZL107" s="140"/>
      <c r="RZM107" s="140"/>
      <c r="RZN107" s="140"/>
      <c r="RZO107" s="140"/>
      <c r="RZP107" s="140"/>
      <c r="RZQ107" s="140"/>
      <c r="RZR107" s="140"/>
      <c r="RZS107" s="140"/>
      <c r="RZT107" s="140"/>
      <c r="RZU107" s="140"/>
      <c r="RZV107" s="140"/>
      <c r="RZW107" s="140"/>
      <c r="RZX107" s="140"/>
      <c r="RZY107" s="140"/>
      <c r="RZZ107" s="140"/>
      <c r="SAA107" s="140"/>
      <c r="SAB107" s="140"/>
      <c r="SAC107" s="140"/>
      <c r="SAD107" s="140"/>
      <c r="SAE107" s="140"/>
      <c r="SAF107" s="140"/>
      <c r="SAG107" s="140"/>
      <c r="SAH107" s="140"/>
      <c r="SAI107" s="140"/>
      <c r="SAJ107" s="140"/>
      <c r="SAK107" s="140"/>
      <c r="SAL107" s="140"/>
      <c r="SAM107" s="140"/>
      <c r="SAN107" s="140"/>
      <c r="SAO107" s="140"/>
      <c r="SAP107" s="140"/>
      <c r="SAQ107" s="140"/>
      <c r="SAR107" s="140"/>
      <c r="SAS107" s="140"/>
      <c r="SAT107" s="140"/>
      <c r="SAU107" s="140"/>
      <c r="SAV107" s="140"/>
      <c r="SAW107" s="140"/>
      <c r="SAX107" s="140"/>
      <c r="SAY107" s="140"/>
      <c r="SAZ107" s="140"/>
      <c r="SBA107" s="140"/>
      <c r="SBB107" s="140"/>
      <c r="SBC107" s="140"/>
      <c r="SBD107" s="140"/>
      <c r="SBE107" s="140"/>
      <c r="SBF107" s="140"/>
      <c r="SBG107" s="140"/>
      <c r="SBH107" s="140"/>
      <c r="SBI107" s="140"/>
      <c r="SBJ107" s="140"/>
      <c r="SBK107" s="140"/>
      <c r="SBL107" s="140"/>
      <c r="SBM107" s="140"/>
      <c r="SBN107" s="140"/>
      <c r="SBO107" s="140"/>
      <c r="SBP107" s="140"/>
      <c r="SBQ107" s="140"/>
      <c r="SBR107" s="140"/>
      <c r="SBS107" s="140"/>
      <c r="SBT107" s="140"/>
      <c r="SBU107" s="140"/>
      <c r="SBV107" s="140"/>
      <c r="SBW107" s="140"/>
      <c r="SBX107" s="140"/>
      <c r="SBY107" s="140"/>
      <c r="SBZ107" s="140"/>
      <c r="SCA107" s="140"/>
      <c r="SCB107" s="140"/>
      <c r="SCC107" s="140"/>
      <c r="SCD107" s="140"/>
      <c r="SCE107" s="140"/>
      <c r="SCF107" s="140"/>
      <c r="SCG107" s="140"/>
      <c r="SCH107" s="140"/>
      <c r="SCI107" s="140"/>
      <c r="SCJ107" s="140"/>
      <c r="SCK107" s="140"/>
      <c r="SCL107" s="140"/>
      <c r="SCM107" s="140"/>
      <c r="SCN107" s="140"/>
      <c r="SCO107" s="140"/>
      <c r="SCP107" s="140"/>
      <c r="SCQ107" s="140"/>
      <c r="SCR107" s="140"/>
      <c r="SCS107" s="140"/>
      <c r="SCT107" s="140"/>
      <c r="SCU107" s="140"/>
      <c r="SCV107" s="140"/>
      <c r="SCW107" s="140"/>
      <c r="SCX107" s="140"/>
      <c r="SCY107" s="140"/>
      <c r="SCZ107" s="140"/>
      <c r="SDA107" s="140"/>
      <c r="SDB107" s="140"/>
      <c r="SDC107" s="140"/>
      <c r="SDD107" s="140"/>
      <c r="SDE107" s="140"/>
      <c r="SDF107" s="140"/>
      <c r="SDG107" s="140"/>
      <c r="SDH107" s="140"/>
      <c r="SDI107" s="140"/>
      <c r="SDJ107" s="140"/>
      <c r="SDK107" s="140"/>
      <c r="SDL107" s="140"/>
      <c r="SDM107" s="140"/>
      <c r="SDN107" s="140"/>
      <c r="SDO107" s="140"/>
      <c r="SDP107" s="140"/>
      <c r="SDQ107" s="140"/>
      <c r="SDR107" s="140"/>
      <c r="SDS107" s="140"/>
      <c r="SDT107" s="140"/>
      <c r="SDU107" s="140"/>
      <c r="SDV107" s="140"/>
      <c r="SDW107" s="140"/>
      <c r="SDX107" s="140"/>
      <c r="SDY107" s="140"/>
      <c r="SDZ107" s="140"/>
      <c r="SEA107" s="140"/>
      <c r="SEB107" s="140"/>
      <c r="SEC107" s="140"/>
      <c r="SED107" s="140"/>
      <c r="SEE107" s="140"/>
      <c r="SEF107" s="140"/>
      <c r="SEG107" s="140"/>
      <c r="SEH107" s="140"/>
      <c r="SEI107" s="140"/>
      <c r="SEJ107" s="140"/>
      <c r="SEK107" s="140"/>
      <c r="SEL107" s="140"/>
      <c r="SEM107" s="140"/>
      <c r="SEN107" s="140"/>
      <c r="SEO107" s="140"/>
      <c r="SEP107" s="140"/>
      <c r="SEQ107" s="140"/>
      <c r="SER107" s="140"/>
      <c r="SES107" s="140"/>
      <c r="SET107" s="140"/>
      <c r="SEU107" s="140"/>
      <c r="SEV107" s="140"/>
      <c r="SEW107" s="140"/>
      <c r="SEX107" s="140"/>
      <c r="SEY107" s="140"/>
      <c r="SEZ107" s="140"/>
      <c r="SFA107" s="140"/>
      <c r="SFB107" s="140"/>
      <c r="SFC107" s="140"/>
      <c r="SFD107" s="140"/>
      <c r="SFE107" s="140"/>
      <c r="SFF107" s="140"/>
      <c r="SFG107" s="140"/>
      <c r="SFH107" s="140"/>
      <c r="SFI107" s="140"/>
      <c r="SFJ107" s="140"/>
      <c r="SFK107" s="140"/>
      <c r="SFL107" s="140"/>
      <c r="SFM107" s="140"/>
      <c r="SFN107" s="140"/>
      <c r="SFO107" s="140"/>
      <c r="SFP107" s="140"/>
      <c r="SFQ107" s="140"/>
      <c r="SFR107" s="140"/>
      <c r="SFS107" s="140"/>
      <c r="SFT107" s="140"/>
      <c r="SFU107" s="140"/>
      <c r="SFV107" s="140"/>
      <c r="SFW107" s="140"/>
      <c r="SFX107" s="140"/>
      <c r="SFY107" s="140"/>
      <c r="SFZ107" s="140"/>
      <c r="SGA107" s="140"/>
      <c r="SGB107" s="140"/>
      <c r="SGC107" s="140"/>
      <c r="SGD107" s="140"/>
      <c r="SGE107" s="140"/>
      <c r="SGF107" s="140"/>
      <c r="SGG107" s="140"/>
      <c r="SGH107" s="140"/>
      <c r="SGI107" s="140"/>
      <c r="SGJ107" s="140"/>
      <c r="SGK107" s="140"/>
      <c r="SGL107" s="140"/>
      <c r="SGM107" s="140"/>
      <c r="SGN107" s="140"/>
      <c r="SGO107" s="140"/>
      <c r="SGP107" s="140"/>
      <c r="SGQ107" s="140"/>
      <c r="SGR107" s="140"/>
      <c r="SGS107" s="140"/>
      <c r="SGT107" s="140"/>
      <c r="SGU107" s="140"/>
      <c r="SGV107" s="140"/>
      <c r="SGW107" s="140"/>
      <c r="SGX107" s="140"/>
      <c r="SGY107" s="140"/>
      <c r="SGZ107" s="140"/>
      <c r="SHA107" s="140"/>
      <c r="SHB107" s="140"/>
      <c r="SHC107" s="140"/>
      <c r="SHD107" s="140"/>
      <c r="SHE107" s="140"/>
      <c r="SHF107" s="140"/>
      <c r="SHG107" s="140"/>
      <c r="SHH107" s="140"/>
      <c r="SHI107" s="140"/>
      <c r="SHJ107" s="140"/>
      <c r="SHK107" s="140"/>
      <c r="SHL107" s="140"/>
      <c r="SHM107" s="140"/>
      <c r="SHN107" s="140"/>
      <c r="SHO107" s="140"/>
      <c r="SHP107" s="140"/>
      <c r="SHQ107" s="140"/>
      <c r="SHR107" s="140"/>
      <c r="SHS107" s="140"/>
      <c r="SHT107" s="140"/>
      <c r="SHU107" s="140"/>
      <c r="SHV107" s="140"/>
      <c r="SHW107" s="140"/>
      <c r="SHX107" s="140"/>
      <c r="SHY107" s="140"/>
      <c r="SHZ107" s="140"/>
      <c r="SIA107" s="140"/>
      <c r="SIB107" s="140"/>
      <c r="SIC107" s="140"/>
      <c r="SID107" s="140"/>
      <c r="SIE107" s="140"/>
      <c r="SIF107" s="140"/>
      <c r="SIG107" s="140"/>
      <c r="SIH107" s="140"/>
      <c r="SII107" s="140"/>
      <c r="SIJ107" s="140"/>
      <c r="SIK107" s="140"/>
      <c r="SIL107" s="140"/>
      <c r="SIM107" s="140"/>
      <c r="SIN107" s="140"/>
      <c r="SIO107" s="140"/>
      <c r="SIP107" s="140"/>
      <c r="SIQ107" s="140"/>
      <c r="SIR107" s="140"/>
      <c r="SIS107" s="140"/>
      <c r="SIT107" s="140"/>
      <c r="SIU107" s="140"/>
      <c r="SIV107" s="140"/>
      <c r="SIW107" s="140"/>
      <c r="SIX107" s="140"/>
      <c r="SIY107" s="140"/>
      <c r="SIZ107" s="140"/>
      <c r="SJA107" s="140"/>
      <c r="SJB107" s="140"/>
      <c r="SJC107" s="140"/>
      <c r="SJD107" s="140"/>
      <c r="SJE107" s="140"/>
      <c r="SJF107" s="140"/>
      <c r="SJG107" s="140"/>
      <c r="SJH107" s="140"/>
      <c r="SJI107" s="140"/>
      <c r="SJJ107" s="140"/>
      <c r="SJK107" s="140"/>
      <c r="SJL107" s="140"/>
      <c r="SJM107" s="140"/>
      <c r="SJN107" s="140"/>
      <c r="SJO107" s="140"/>
      <c r="SJP107" s="140"/>
      <c r="SJQ107" s="140"/>
      <c r="SJR107" s="140"/>
      <c r="SJS107" s="140"/>
      <c r="SJT107" s="140"/>
      <c r="SJU107" s="140"/>
      <c r="SJV107" s="140"/>
      <c r="SJW107" s="140"/>
      <c r="SJX107" s="140"/>
      <c r="SJY107" s="140"/>
      <c r="SJZ107" s="140"/>
      <c r="SKA107" s="140"/>
      <c r="SKB107" s="140"/>
      <c r="SKC107" s="140"/>
      <c r="SKD107" s="140"/>
      <c r="SKE107" s="140"/>
      <c r="SKF107" s="140"/>
      <c r="SKG107" s="140"/>
      <c r="SKH107" s="140"/>
      <c r="SKI107" s="140"/>
      <c r="SKJ107" s="140"/>
      <c r="SKK107" s="140"/>
      <c r="SKL107" s="140"/>
      <c r="SKM107" s="140"/>
      <c r="SKN107" s="140"/>
      <c r="SKO107" s="140"/>
      <c r="SKP107" s="140"/>
      <c r="SKQ107" s="140"/>
      <c r="SKR107" s="140"/>
      <c r="SKS107" s="140"/>
      <c r="SKT107" s="140"/>
      <c r="SKU107" s="140"/>
      <c r="SKV107" s="140"/>
      <c r="SKW107" s="140"/>
      <c r="SKX107" s="140"/>
      <c r="SKY107" s="140"/>
      <c r="SKZ107" s="140"/>
      <c r="SLA107" s="140"/>
      <c r="SLB107" s="140"/>
      <c r="SLC107" s="140"/>
      <c r="SLD107" s="140"/>
      <c r="SLE107" s="140"/>
      <c r="SLF107" s="140"/>
      <c r="SLG107" s="140"/>
      <c r="SLH107" s="140"/>
      <c r="SLI107" s="140"/>
      <c r="SLJ107" s="140"/>
      <c r="SLK107" s="140"/>
      <c r="SLL107" s="140"/>
      <c r="SLM107" s="140"/>
      <c r="SLN107" s="140"/>
      <c r="SLO107" s="140"/>
      <c r="SLP107" s="140"/>
      <c r="SLQ107" s="140"/>
      <c r="SLR107" s="140"/>
      <c r="SLS107" s="140"/>
      <c r="SLT107" s="140"/>
      <c r="SLU107" s="140"/>
      <c r="SLV107" s="140"/>
      <c r="SLW107" s="140"/>
      <c r="SLX107" s="140"/>
      <c r="SLY107" s="140"/>
      <c r="SLZ107" s="140"/>
      <c r="SMA107" s="140"/>
      <c r="SMB107" s="140"/>
      <c r="SMC107" s="140"/>
      <c r="SMD107" s="140"/>
      <c r="SME107" s="140"/>
      <c r="SMF107" s="140"/>
      <c r="SMG107" s="140"/>
      <c r="SMH107" s="140"/>
      <c r="SMI107" s="140"/>
      <c r="SMJ107" s="140"/>
      <c r="SMK107" s="140"/>
      <c r="SML107" s="140"/>
      <c r="SMM107" s="140"/>
      <c r="SMN107" s="140"/>
      <c r="SMO107" s="140"/>
      <c r="SMP107" s="140"/>
      <c r="SMQ107" s="140"/>
      <c r="SMR107" s="140"/>
      <c r="SMS107" s="140"/>
      <c r="SMT107" s="140"/>
      <c r="SMU107" s="140"/>
      <c r="SMV107" s="140"/>
      <c r="SMW107" s="140"/>
      <c r="SMX107" s="140"/>
      <c r="SMY107" s="140"/>
      <c r="SMZ107" s="140"/>
      <c r="SNA107" s="140"/>
      <c r="SNB107" s="140"/>
      <c r="SNC107" s="140"/>
      <c r="SND107" s="140"/>
      <c r="SNE107" s="140"/>
      <c r="SNF107" s="140"/>
      <c r="SNG107" s="140"/>
      <c r="SNH107" s="140"/>
      <c r="SNI107" s="140"/>
      <c r="SNJ107" s="140"/>
      <c r="SNK107" s="140"/>
      <c r="SNL107" s="140"/>
      <c r="SNM107" s="140"/>
      <c r="SNN107" s="140"/>
      <c r="SNO107" s="140"/>
      <c r="SNP107" s="140"/>
      <c r="SNQ107" s="140"/>
      <c r="SNR107" s="140"/>
      <c r="SNS107" s="140"/>
      <c r="SNT107" s="140"/>
      <c r="SNU107" s="140"/>
      <c r="SNV107" s="140"/>
      <c r="SNW107" s="140"/>
      <c r="SNX107" s="140"/>
      <c r="SNY107" s="140"/>
      <c r="SNZ107" s="140"/>
      <c r="SOA107" s="140"/>
      <c r="SOB107" s="140"/>
      <c r="SOC107" s="140"/>
      <c r="SOD107" s="140"/>
      <c r="SOE107" s="140"/>
      <c r="SOF107" s="140"/>
      <c r="SOG107" s="140"/>
      <c r="SOH107" s="140"/>
      <c r="SOI107" s="140"/>
      <c r="SOJ107" s="140"/>
      <c r="SOK107" s="140"/>
      <c r="SOL107" s="140"/>
      <c r="SOM107" s="140"/>
      <c r="SON107" s="140"/>
      <c r="SOO107" s="140"/>
      <c r="SOP107" s="140"/>
      <c r="SOQ107" s="140"/>
      <c r="SOR107" s="140"/>
      <c r="SOS107" s="140"/>
      <c r="SOT107" s="140"/>
      <c r="SOU107" s="140"/>
      <c r="SOV107" s="140"/>
      <c r="SOW107" s="140"/>
      <c r="SOX107" s="140"/>
      <c r="SOY107" s="140"/>
      <c r="SOZ107" s="140"/>
      <c r="SPA107" s="140"/>
      <c r="SPB107" s="140"/>
      <c r="SPC107" s="140"/>
      <c r="SPD107" s="140"/>
      <c r="SPE107" s="140"/>
      <c r="SPF107" s="140"/>
      <c r="SPG107" s="140"/>
      <c r="SPH107" s="140"/>
      <c r="SPI107" s="140"/>
      <c r="SPJ107" s="140"/>
      <c r="SPK107" s="140"/>
      <c r="SPL107" s="140"/>
      <c r="SPM107" s="140"/>
      <c r="SPN107" s="140"/>
      <c r="SPO107" s="140"/>
      <c r="SPP107" s="140"/>
      <c r="SPQ107" s="140"/>
      <c r="SPR107" s="140"/>
      <c r="SPS107" s="140"/>
      <c r="SPT107" s="140"/>
      <c r="SPU107" s="140"/>
      <c r="SPV107" s="140"/>
      <c r="SPW107" s="140"/>
      <c r="SPX107" s="140"/>
      <c r="SPY107" s="140"/>
      <c r="SPZ107" s="140"/>
      <c r="SQA107" s="140"/>
      <c r="SQB107" s="140"/>
      <c r="SQC107" s="140"/>
      <c r="SQD107" s="140"/>
      <c r="SQE107" s="140"/>
      <c r="SQF107" s="140"/>
      <c r="SQG107" s="140"/>
      <c r="SQH107" s="140"/>
      <c r="SQI107" s="140"/>
      <c r="SQJ107" s="140"/>
      <c r="SQK107" s="140"/>
      <c r="SQL107" s="140"/>
      <c r="SQM107" s="140"/>
      <c r="SQN107" s="140"/>
      <c r="SQO107" s="140"/>
      <c r="SQP107" s="140"/>
      <c r="SQQ107" s="140"/>
      <c r="SQR107" s="140"/>
      <c r="SQS107" s="140"/>
      <c r="SQT107" s="140"/>
      <c r="SQU107" s="140"/>
      <c r="SQV107" s="140"/>
      <c r="SQW107" s="140"/>
      <c r="SQX107" s="140"/>
      <c r="SQY107" s="140"/>
      <c r="SQZ107" s="140"/>
      <c r="SRA107" s="140"/>
      <c r="SRB107" s="140"/>
      <c r="SRC107" s="140"/>
      <c r="SRD107" s="140"/>
      <c r="SRE107" s="140"/>
      <c r="SRF107" s="140"/>
      <c r="SRG107" s="140"/>
      <c r="SRH107" s="140"/>
      <c r="SRI107" s="140"/>
      <c r="SRJ107" s="140"/>
      <c r="SRK107" s="140"/>
      <c r="SRL107" s="140"/>
      <c r="SRM107" s="140"/>
      <c r="SRN107" s="140"/>
      <c r="SRO107" s="140"/>
      <c r="SRP107" s="140"/>
      <c r="SRQ107" s="140"/>
      <c r="SRR107" s="140"/>
      <c r="SRS107" s="140"/>
      <c r="SRT107" s="140"/>
      <c r="SRU107" s="140"/>
      <c r="SRV107" s="140"/>
      <c r="SRW107" s="140"/>
      <c r="SRX107" s="140"/>
      <c r="SRY107" s="140"/>
      <c r="SRZ107" s="140"/>
      <c r="SSA107" s="140"/>
      <c r="SSB107" s="140"/>
      <c r="SSC107" s="140"/>
      <c r="SSD107" s="140"/>
      <c r="SSE107" s="140"/>
      <c r="SSF107" s="140"/>
      <c r="SSG107" s="140"/>
      <c r="SSH107" s="140"/>
      <c r="SSI107" s="140"/>
      <c r="SSJ107" s="140"/>
      <c r="SSK107" s="140"/>
      <c r="SSL107" s="140"/>
      <c r="SSM107" s="140"/>
      <c r="SSN107" s="140"/>
      <c r="SSO107" s="140"/>
      <c r="SSP107" s="140"/>
      <c r="SSQ107" s="140"/>
      <c r="SSR107" s="140"/>
      <c r="SSS107" s="140"/>
      <c r="SST107" s="140"/>
      <c r="SSU107" s="140"/>
      <c r="SSV107" s="140"/>
      <c r="SSW107" s="140"/>
      <c r="SSX107" s="140"/>
      <c r="SSY107" s="140"/>
      <c r="SSZ107" s="140"/>
      <c r="STA107" s="140"/>
      <c r="STB107" s="140"/>
      <c r="STC107" s="140"/>
      <c r="STD107" s="140"/>
      <c r="STE107" s="140"/>
      <c r="STF107" s="140"/>
      <c r="STG107" s="140"/>
      <c r="STH107" s="140"/>
      <c r="STI107" s="140"/>
      <c r="STJ107" s="140"/>
      <c r="STK107" s="140"/>
      <c r="STL107" s="140"/>
      <c r="STM107" s="140"/>
      <c r="STN107" s="140"/>
      <c r="STO107" s="140"/>
      <c r="STP107" s="140"/>
      <c r="STQ107" s="140"/>
      <c r="STR107" s="140"/>
      <c r="STS107" s="140"/>
      <c r="STT107" s="140"/>
      <c r="STU107" s="140"/>
      <c r="STV107" s="140"/>
      <c r="STW107" s="140"/>
      <c r="STX107" s="140"/>
      <c r="STY107" s="140"/>
      <c r="STZ107" s="140"/>
      <c r="SUA107" s="140"/>
      <c r="SUB107" s="140"/>
      <c r="SUC107" s="140"/>
      <c r="SUD107" s="140"/>
      <c r="SUE107" s="140"/>
      <c r="SUF107" s="140"/>
      <c r="SUG107" s="140"/>
      <c r="SUH107" s="140"/>
      <c r="SUI107" s="140"/>
      <c r="SUJ107" s="140"/>
      <c r="SUK107" s="140"/>
      <c r="SUL107" s="140"/>
      <c r="SUM107" s="140"/>
      <c r="SUN107" s="140"/>
      <c r="SUO107" s="140"/>
      <c r="SUP107" s="140"/>
      <c r="SUQ107" s="140"/>
      <c r="SUR107" s="140"/>
      <c r="SUS107" s="140"/>
      <c r="SUT107" s="140"/>
      <c r="SUU107" s="140"/>
      <c r="SUV107" s="140"/>
      <c r="SUW107" s="140"/>
      <c r="SUX107" s="140"/>
      <c r="SUY107" s="140"/>
      <c r="SUZ107" s="140"/>
      <c r="SVA107" s="140"/>
      <c r="SVB107" s="140"/>
      <c r="SVC107" s="140"/>
      <c r="SVD107" s="140"/>
      <c r="SVE107" s="140"/>
      <c r="SVF107" s="140"/>
      <c r="SVG107" s="140"/>
      <c r="SVH107" s="140"/>
      <c r="SVI107" s="140"/>
      <c r="SVJ107" s="140"/>
      <c r="SVK107" s="140"/>
      <c r="SVL107" s="140"/>
      <c r="SVM107" s="140"/>
      <c r="SVN107" s="140"/>
      <c r="SVO107" s="140"/>
      <c r="SVP107" s="140"/>
      <c r="SVQ107" s="140"/>
      <c r="SVR107" s="140"/>
      <c r="SVS107" s="140"/>
      <c r="SVT107" s="140"/>
      <c r="SVU107" s="140"/>
      <c r="SVV107" s="140"/>
      <c r="SVW107" s="140"/>
      <c r="SVX107" s="140"/>
      <c r="SVY107" s="140"/>
      <c r="SVZ107" s="140"/>
      <c r="SWA107" s="140"/>
      <c r="SWB107" s="140"/>
      <c r="SWC107" s="140"/>
      <c r="SWD107" s="140"/>
      <c r="SWE107" s="140"/>
      <c r="SWF107" s="140"/>
      <c r="SWG107" s="140"/>
      <c r="SWH107" s="140"/>
      <c r="SWI107" s="140"/>
      <c r="SWJ107" s="140"/>
      <c r="SWK107" s="140"/>
      <c r="SWL107" s="140"/>
      <c r="SWM107" s="140"/>
      <c r="SWN107" s="140"/>
      <c r="SWO107" s="140"/>
      <c r="SWP107" s="140"/>
      <c r="SWQ107" s="140"/>
      <c r="SWR107" s="140"/>
      <c r="SWS107" s="140"/>
      <c r="SWT107" s="140"/>
      <c r="SWU107" s="140"/>
      <c r="SWV107" s="140"/>
      <c r="SWW107" s="140"/>
      <c r="SWX107" s="140"/>
      <c r="SWY107" s="140"/>
      <c r="SWZ107" s="140"/>
      <c r="SXA107" s="140"/>
      <c r="SXB107" s="140"/>
      <c r="SXC107" s="140"/>
      <c r="SXD107" s="140"/>
      <c r="SXE107" s="140"/>
      <c r="SXF107" s="140"/>
      <c r="SXG107" s="140"/>
      <c r="SXH107" s="140"/>
      <c r="SXI107" s="140"/>
      <c r="SXJ107" s="140"/>
      <c r="SXK107" s="140"/>
      <c r="SXL107" s="140"/>
      <c r="SXM107" s="140"/>
      <c r="SXN107" s="140"/>
      <c r="SXO107" s="140"/>
      <c r="SXP107" s="140"/>
      <c r="SXQ107" s="140"/>
      <c r="SXR107" s="140"/>
      <c r="SXS107" s="140"/>
      <c r="SXT107" s="140"/>
      <c r="SXU107" s="140"/>
      <c r="SXV107" s="140"/>
      <c r="SXW107" s="140"/>
      <c r="SXX107" s="140"/>
      <c r="SXY107" s="140"/>
      <c r="SXZ107" s="140"/>
      <c r="SYA107" s="140"/>
      <c r="SYB107" s="140"/>
      <c r="SYC107" s="140"/>
      <c r="SYD107" s="140"/>
      <c r="SYE107" s="140"/>
      <c r="SYF107" s="140"/>
      <c r="SYG107" s="140"/>
      <c r="SYH107" s="140"/>
      <c r="SYI107" s="140"/>
      <c r="SYJ107" s="140"/>
      <c r="SYK107" s="140"/>
      <c r="SYL107" s="140"/>
      <c r="SYM107" s="140"/>
      <c r="SYN107" s="140"/>
      <c r="SYO107" s="140"/>
      <c r="SYP107" s="140"/>
      <c r="SYQ107" s="140"/>
      <c r="SYR107" s="140"/>
      <c r="SYS107" s="140"/>
      <c r="SYT107" s="140"/>
      <c r="SYU107" s="140"/>
      <c r="SYV107" s="140"/>
      <c r="SYW107" s="140"/>
      <c r="SYX107" s="140"/>
      <c r="SYY107" s="140"/>
      <c r="SYZ107" s="140"/>
      <c r="SZA107" s="140"/>
      <c r="SZB107" s="140"/>
      <c r="SZC107" s="140"/>
      <c r="SZD107" s="140"/>
      <c r="SZE107" s="140"/>
      <c r="SZF107" s="140"/>
      <c r="SZG107" s="140"/>
      <c r="SZH107" s="140"/>
      <c r="SZI107" s="140"/>
      <c r="SZJ107" s="140"/>
      <c r="SZK107" s="140"/>
      <c r="SZL107" s="140"/>
      <c r="SZM107" s="140"/>
      <c r="SZN107" s="140"/>
      <c r="SZO107" s="140"/>
      <c r="SZP107" s="140"/>
      <c r="SZQ107" s="140"/>
      <c r="SZR107" s="140"/>
      <c r="SZS107" s="140"/>
      <c r="SZT107" s="140"/>
      <c r="SZU107" s="140"/>
      <c r="SZV107" s="140"/>
      <c r="SZW107" s="140"/>
      <c r="SZX107" s="140"/>
      <c r="SZY107" s="140"/>
      <c r="SZZ107" s="140"/>
      <c r="TAA107" s="140"/>
      <c r="TAB107" s="140"/>
      <c r="TAC107" s="140"/>
      <c r="TAD107" s="140"/>
      <c r="TAE107" s="140"/>
      <c r="TAF107" s="140"/>
      <c r="TAG107" s="140"/>
      <c r="TAH107" s="140"/>
      <c r="TAI107" s="140"/>
      <c r="TAJ107" s="140"/>
      <c r="TAK107" s="140"/>
      <c r="TAL107" s="140"/>
      <c r="TAM107" s="140"/>
      <c r="TAN107" s="140"/>
      <c r="TAO107" s="140"/>
      <c r="TAP107" s="140"/>
      <c r="TAQ107" s="140"/>
      <c r="TAR107" s="140"/>
      <c r="TAS107" s="140"/>
      <c r="TAT107" s="140"/>
      <c r="TAU107" s="140"/>
      <c r="TAV107" s="140"/>
      <c r="TAW107" s="140"/>
      <c r="TAX107" s="140"/>
      <c r="TAY107" s="140"/>
      <c r="TAZ107" s="140"/>
      <c r="TBA107" s="140"/>
      <c r="TBB107" s="140"/>
      <c r="TBC107" s="140"/>
      <c r="TBD107" s="140"/>
      <c r="TBE107" s="140"/>
      <c r="TBF107" s="140"/>
      <c r="TBG107" s="140"/>
      <c r="TBH107" s="140"/>
      <c r="TBI107" s="140"/>
      <c r="TBJ107" s="140"/>
      <c r="TBK107" s="140"/>
      <c r="TBL107" s="140"/>
      <c r="TBM107" s="140"/>
      <c r="TBN107" s="140"/>
      <c r="TBO107" s="140"/>
      <c r="TBP107" s="140"/>
      <c r="TBQ107" s="140"/>
      <c r="TBR107" s="140"/>
      <c r="TBS107" s="140"/>
      <c r="TBT107" s="140"/>
      <c r="TBU107" s="140"/>
      <c r="TBV107" s="140"/>
      <c r="TBW107" s="140"/>
      <c r="TBX107" s="140"/>
      <c r="TBY107" s="140"/>
      <c r="TBZ107" s="140"/>
      <c r="TCA107" s="140"/>
      <c r="TCB107" s="140"/>
      <c r="TCC107" s="140"/>
      <c r="TCD107" s="140"/>
      <c r="TCE107" s="140"/>
      <c r="TCF107" s="140"/>
      <c r="TCG107" s="140"/>
      <c r="TCH107" s="140"/>
      <c r="TCI107" s="140"/>
      <c r="TCJ107" s="140"/>
      <c r="TCK107" s="140"/>
      <c r="TCL107" s="140"/>
      <c r="TCM107" s="140"/>
      <c r="TCN107" s="140"/>
      <c r="TCO107" s="140"/>
      <c r="TCP107" s="140"/>
      <c r="TCQ107" s="140"/>
      <c r="TCR107" s="140"/>
      <c r="TCS107" s="140"/>
      <c r="TCT107" s="140"/>
      <c r="TCU107" s="140"/>
      <c r="TCV107" s="140"/>
      <c r="TCW107" s="140"/>
      <c r="TCX107" s="140"/>
      <c r="TCY107" s="140"/>
      <c r="TCZ107" s="140"/>
      <c r="TDA107" s="140"/>
      <c r="TDB107" s="140"/>
      <c r="TDC107" s="140"/>
      <c r="TDD107" s="140"/>
      <c r="TDE107" s="140"/>
      <c r="TDF107" s="140"/>
      <c r="TDG107" s="140"/>
      <c r="TDH107" s="140"/>
      <c r="TDI107" s="140"/>
      <c r="TDJ107" s="140"/>
      <c r="TDK107" s="140"/>
      <c r="TDL107" s="140"/>
      <c r="TDM107" s="140"/>
      <c r="TDN107" s="140"/>
      <c r="TDO107" s="140"/>
      <c r="TDP107" s="140"/>
      <c r="TDQ107" s="140"/>
      <c r="TDR107" s="140"/>
      <c r="TDS107" s="140"/>
      <c r="TDT107" s="140"/>
      <c r="TDU107" s="140"/>
      <c r="TDV107" s="140"/>
      <c r="TDW107" s="140"/>
      <c r="TDX107" s="140"/>
      <c r="TDY107" s="140"/>
      <c r="TDZ107" s="140"/>
      <c r="TEA107" s="140"/>
      <c r="TEB107" s="140"/>
      <c r="TEC107" s="140"/>
      <c r="TED107" s="140"/>
      <c r="TEE107" s="140"/>
      <c r="TEF107" s="140"/>
      <c r="TEG107" s="140"/>
      <c r="TEH107" s="140"/>
      <c r="TEI107" s="140"/>
      <c r="TEJ107" s="140"/>
      <c r="TEK107" s="140"/>
      <c r="TEL107" s="140"/>
      <c r="TEM107" s="140"/>
      <c r="TEN107" s="140"/>
      <c r="TEO107" s="140"/>
      <c r="TEP107" s="140"/>
      <c r="TEQ107" s="140"/>
      <c r="TER107" s="140"/>
      <c r="TES107" s="140"/>
      <c r="TET107" s="140"/>
      <c r="TEU107" s="140"/>
      <c r="TEV107" s="140"/>
      <c r="TEW107" s="140"/>
      <c r="TEX107" s="140"/>
      <c r="TEY107" s="140"/>
      <c r="TEZ107" s="140"/>
      <c r="TFA107" s="140"/>
      <c r="TFB107" s="140"/>
      <c r="TFC107" s="140"/>
      <c r="TFD107" s="140"/>
      <c r="TFE107" s="140"/>
      <c r="TFF107" s="140"/>
      <c r="TFG107" s="140"/>
      <c r="TFH107" s="140"/>
      <c r="TFI107" s="140"/>
      <c r="TFJ107" s="140"/>
      <c r="TFK107" s="140"/>
      <c r="TFL107" s="140"/>
      <c r="TFM107" s="140"/>
      <c r="TFN107" s="140"/>
      <c r="TFO107" s="140"/>
      <c r="TFP107" s="140"/>
      <c r="TFQ107" s="140"/>
      <c r="TFR107" s="140"/>
      <c r="TFS107" s="140"/>
      <c r="TFT107" s="140"/>
      <c r="TFU107" s="140"/>
      <c r="TFV107" s="140"/>
      <c r="TFW107" s="140"/>
      <c r="TFX107" s="140"/>
      <c r="TFY107" s="140"/>
      <c r="TFZ107" s="140"/>
      <c r="TGA107" s="140"/>
      <c r="TGB107" s="140"/>
      <c r="TGC107" s="140"/>
      <c r="TGD107" s="140"/>
      <c r="TGE107" s="140"/>
      <c r="TGF107" s="140"/>
      <c r="TGG107" s="140"/>
      <c r="TGH107" s="140"/>
      <c r="TGI107" s="140"/>
      <c r="TGJ107" s="140"/>
      <c r="TGK107" s="140"/>
      <c r="TGL107" s="140"/>
      <c r="TGM107" s="140"/>
      <c r="TGN107" s="140"/>
      <c r="TGO107" s="140"/>
      <c r="TGP107" s="140"/>
      <c r="TGQ107" s="140"/>
      <c r="TGR107" s="140"/>
      <c r="TGS107" s="140"/>
      <c r="TGT107" s="140"/>
      <c r="TGU107" s="140"/>
      <c r="TGV107" s="140"/>
      <c r="TGW107" s="140"/>
      <c r="TGX107" s="140"/>
      <c r="TGY107" s="140"/>
      <c r="TGZ107" s="140"/>
      <c r="THA107" s="140"/>
      <c r="THB107" s="140"/>
      <c r="THC107" s="140"/>
      <c r="THD107" s="140"/>
      <c r="THE107" s="140"/>
      <c r="THF107" s="140"/>
      <c r="THG107" s="140"/>
      <c r="THH107" s="140"/>
      <c r="THI107" s="140"/>
      <c r="THJ107" s="140"/>
      <c r="THK107" s="140"/>
      <c r="THL107" s="140"/>
      <c r="THM107" s="140"/>
      <c r="THN107" s="140"/>
      <c r="THO107" s="140"/>
      <c r="THP107" s="140"/>
      <c r="THQ107" s="140"/>
      <c r="THR107" s="140"/>
      <c r="THS107" s="140"/>
      <c r="THT107" s="140"/>
      <c r="THU107" s="140"/>
      <c r="THV107" s="140"/>
      <c r="THW107" s="140"/>
      <c r="THX107" s="140"/>
      <c r="THY107" s="140"/>
      <c r="THZ107" s="140"/>
      <c r="TIA107" s="140"/>
      <c r="TIB107" s="140"/>
      <c r="TIC107" s="140"/>
      <c r="TID107" s="140"/>
      <c r="TIE107" s="140"/>
      <c r="TIF107" s="140"/>
      <c r="TIG107" s="140"/>
      <c r="TIH107" s="140"/>
      <c r="TII107" s="140"/>
      <c r="TIJ107" s="140"/>
      <c r="TIK107" s="140"/>
      <c r="TIL107" s="140"/>
      <c r="TIM107" s="140"/>
      <c r="TIN107" s="140"/>
      <c r="TIO107" s="140"/>
      <c r="TIP107" s="140"/>
      <c r="TIQ107" s="140"/>
      <c r="TIR107" s="140"/>
      <c r="TIS107" s="140"/>
      <c r="TIT107" s="140"/>
      <c r="TIU107" s="140"/>
      <c r="TIV107" s="140"/>
      <c r="TIW107" s="140"/>
      <c r="TIX107" s="140"/>
      <c r="TIY107" s="140"/>
      <c r="TIZ107" s="140"/>
      <c r="TJA107" s="140"/>
      <c r="TJB107" s="140"/>
      <c r="TJC107" s="140"/>
      <c r="TJD107" s="140"/>
      <c r="TJE107" s="140"/>
      <c r="TJF107" s="140"/>
      <c r="TJG107" s="140"/>
      <c r="TJH107" s="140"/>
      <c r="TJI107" s="140"/>
      <c r="TJJ107" s="140"/>
      <c r="TJK107" s="140"/>
      <c r="TJL107" s="140"/>
      <c r="TJM107" s="140"/>
      <c r="TJN107" s="140"/>
      <c r="TJO107" s="140"/>
      <c r="TJP107" s="140"/>
      <c r="TJQ107" s="140"/>
      <c r="TJR107" s="140"/>
      <c r="TJS107" s="140"/>
      <c r="TJT107" s="140"/>
      <c r="TJU107" s="140"/>
      <c r="TJV107" s="140"/>
      <c r="TJW107" s="140"/>
      <c r="TJX107" s="140"/>
      <c r="TJY107" s="140"/>
      <c r="TJZ107" s="140"/>
      <c r="TKA107" s="140"/>
      <c r="TKB107" s="140"/>
      <c r="TKC107" s="140"/>
      <c r="TKD107" s="140"/>
      <c r="TKE107" s="140"/>
      <c r="TKF107" s="140"/>
      <c r="TKG107" s="140"/>
      <c r="TKH107" s="140"/>
      <c r="TKI107" s="140"/>
      <c r="TKJ107" s="140"/>
      <c r="TKK107" s="140"/>
      <c r="TKL107" s="140"/>
      <c r="TKM107" s="140"/>
      <c r="TKN107" s="140"/>
      <c r="TKO107" s="140"/>
      <c r="TKP107" s="140"/>
      <c r="TKQ107" s="140"/>
      <c r="TKR107" s="140"/>
      <c r="TKS107" s="140"/>
      <c r="TKT107" s="140"/>
      <c r="TKU107" s="140"/>
      <c r="TKV107" s="140"/>
      <c r="TKW107" s="140"/>
      <c r="TKX107" s="140"/>
      <c r="TKY107" s="140"/>
      <c r="TKZ107" s="140"/>
      <c r="TLA107" s="140"/>
      <c r="TLB107" s="140"/>
      <c r="TLC107" s="140"/>
      <c r="TLD107" s="140"/>
      <c r="TLE107" s="140"/>
      <c r="TLF107" s="140"/>
      <c r="TLG107" s="140"/>
      <c r="TLH107" s="140"/>
      <c r="TLI107" s="140"/>
      <c r="TLJ107" s="140"/>
      <c r="TLK107" s="140"/>
      <c r="TLL107" s="140"/>
      <c r="TLM107" s="140"/>
      <c r="TLN107" s="140"/>
      <c r="TLO107" s="140"/>
      <c r="TLP107" s="140"/>
      <c r="TLQ107" s="140"/>
      <c r="TLR107" s="140"/>
      <c r="TLS107" s="140"/>
      <c r="TLT107" s="140"/>
      <c r="TLU107" s="140"/>
      <c r="TLV107" s="140"/>
      <c r="TLW107" s="140"/>
      <c r="TLX107" s="140"/>
      <c r="TLY107" s="140"/>
      <c r="TLZ107" s="140"/>
      <c r="TMA107" s="140"/>
      <c r="TMB107" s="140"/>
      <c r="TMC107" s="140"/>
      <c r="TMD107" s="140"/>
      <c r="TME107" s="140"/>
      <c r="TMF107" s="140"/>
      <c r="TMG107" s="140"/>
      <c r="TMH107" s="140"/>
      <c r="TMI107" s="140"/>
      <c r="TMJ107" s="140"/>
      <c r="TMK107" s="140"/>
      <c r="TML107" s="140"/>
      <c r="TMM107" s="140"/>
      <c r="TMN107" s="140"/>
      <c r="TMO107" s="140"/>
      <c r="TMP107" s="140"/>
      <c r="TMQ107" s="140"/>
      <c r="TMR107" s="140"/>
      <c r="TMS107" s="140"/>
      <c r="TMT107" s="140"/>
      <c r="TMU107" s="140"/>
      <c r="TMV107" s="140"/>
      <c r="TMW107" s="140"/>
      <c r="TMX107" s="140"/>
      <c r="TMY107" s="140"/>
      <c r="TMZ107" s="140"/>
      <c r="TNA107" s="140"/>
      <c r="TNB107" s="140"/>
      <c r="TNC107" s="140"/>
      <c r="TND107" s="140"/>
      <c r="TNE107" s="140"/>
      <c r="TNF107" s="140"/>
      <c r="TNG107" s="140"/>
      <c r="TNH107" s="140"/>
      <c r="TNI107" s="140"/>
      <c r="TNJ107" s="140"/>
      <c r="TNK107" s="140"/>
      <c r="TNL107" s="140"/>
      <c r="TNM107" s="140"/>
      <c r="TNN107" s="140"/>
      <c r="TNO107" s="140"/>
      <c r="TNP107" s="140"/>
      <c r="TNQ107" s="140"/>
      <c r="TNR107" s="140"/>
      <c r="TNS107" s="140"/>
      <c r="TNT107" s="140"/>
      <c r="TNU107" s="140"/>
      <c r="TNV107" s="140"/>
      <c r="TNW107" s="140"/>
      <c r="TNX107" s="140"/>
      <c r="TNY107" s="140"/>
      <c r="TNZ107" s="140"/>
      <c r="TOA107" s="140"/>
      <c r="TOB107" s="140"/>
      <c r="TOC107" s="140"/>
      <c r="TOD107" s="140"/>
      <c r="TOE107" s="140"/>
      <c r="TOF107" s="140"/>
      <c r="TOG107" s="140"/>
      <c r="TOH107" s="140"/>
      <c r="TOI107" s="140"/>
      <c r="TOJ107" s="140"/>
      <c r="TOK107" s="140"/>
      <c r="TOL107" s="140"/>
      <c r="TOM107" s="140"/>
      <c r="TON107" s="140"/>
      <c r="TOO107" s="140"/>
      <c r="TOP107" s="140"/>
      <c r="TOQ107" s="140"/>
      <c r="TOR107" s="140"/>
      <c r="TOS107" s="140"/>
      <c r="TOT107" s="140"/>
      <c r="TOU107" s="140"/>
      <c r="TOV107" s="140"/>
      <c r="TOW107" s="140"/>
      <c r="TOX107" s="140"/>
      <c r="TOY107" s="140"/>
      <c r="TOZ107" s="140"/>
      <c r="TPA107" s="140"/>
      <c r="TPB107" s="140"/>
      <c r="TPC107" s="140"/>
      <c r="TPD107" s="140"/>
      <c r="TPE107" s="140"/>
      <c r="TPF107" s="140"/>
      <c r="TPG107" s="140"/>
      <c r="TPH107" s="140"/>
      <c r="TPI107" s="140"/>
      <c r="TPJ107" s="140"/>
      <c r="TPK107" s="140"/>
      <c r="TPL107" s="140"/>
      <c r="TPM107" s="140"/>
      <c r="TPN107" s="140"/>
      <c r="TPO107" s="140"/>
      <c r="TPP107" s="140"/>
      <c r="TPQ107" s="140"/>
      <c r="TPR107" s="140"/>
      <c r="TPS107" s="140"/>
      <c r="TPT107" s="140"/>
      <c r="TPU107" s="140"/>
      <c r="TPV107" s="140"/>
      <c r="TPW107" s="140"/>
      <c r="TPX107" s="140"/>
      <c r="TPY107" s="140"/>
      <c r="TPZ107" s="140"/>
      <c r="TQA107" s="140"/>
      <c r="TQB107" s="140"/>
      <c r="TQC107" s="140"/>
      <c r="TQD107" s="140"/>
      <c r="TQE107" s="140"/>
      <c r="TQF107" s="140"/>
      <c r="TQG107" s="140"/>
      <c r="TQH107" s="140"/>
      <c r="TQI107" s="140"/>
      <c r="TQJ107" s="140"/>
      <c r="TQK107" s="140"/>
      <c r="TQL107" s="140"/>
      <c r="TQM107" s="140"/>
      <c r="TQN107" s="140"/>
      <c r="TQO107" s="140"/>
      <c r="TQP107" s="140"/>
      <c r="TQQ107" s="140"/>
      <c r="TQR107" s="140"/>
      <c r="TQS107" s="140"/>
      <c r="TQT107" s="140"/>
      <c r="TQU107" s="140"/>
      <c r="TQV107" s="140"/>
      <c r="TQW107" s="140"/>
      <c r="TQX107" s="140"/>
      <c r="TQY107" s="140"/>
      <c r="TQZ107" s="140"/>
      <c r="TRA107" s="140"/>
      <c r="TRB107" s="140"/>
      <c r="TRC107" s="140"/>
      <c r="TRD107" s="140"/>
      <c r="TRE107" s="140"/>
      <c r="TRF107" s="140"/>
      <c r="TRG107" s="140"/>
      <c r="TRH107" s="140"/>
      <c r="TRI107" s="140"/>
      <c r="TRJ107" s="140"/>
      <c r="TRK107" s="140"/>
      <c r="TRL107" s="140"/>
      <c r="TRM107" s="140"/>
      <c r="TRN107" s="140"/>
      <c r="TRO107" s="140"/>
      <c r="TRP107" s="140"/>
      <c r="TRQ107" s="140"/>
      <c r="TRR107" s="140"/>
      <c r="TRS107" s="140"/>
      <c r="TRT107" s="140"/>
      <c r="TRU107" s="140"/>
      <c r="TRV107" s="140"/>
      <c r="TRW107" s="140"/>
      <c r="TRX107" s="140"/>
      <c r="TRY107" s="140"/>
      <c r="TRZ107" s="140"/>
      <c r="TSA107" s="140"/>
      <c r="TSB107" s="140"/>
      <c r="TSC107" s="140"/>
      <c r="TSD107" s="140"/>
      <c r="TSE107" s="140"/>
      <c r="TSF107" s="140"/>
      <c r="TSG107" s="140"/>
      <c r="TSH107" s="140"/>
      <c r="TSI107" s="140"/>
      <c r="TSJ107" s="140"/>
      <c r="TSK107" s="140"/>
      <c r="TSL107" s="140"/>
      <c r="TSM107" s="140"/>
      <c r="TSN107" s="140"/>
      <c r="TSO107" s="140"/>
      <c r="TSP107" s="140"/>
      <c r="TSQ107" s="140"/>
      <c r="TSR107" s="140"/>
      <c r="TSS107" s="140"/>
      <c r="TST107" s="140"/>
      <c r="TSU107" s="140"/>
      <c r="TSV107" s="140"/>
      <c r="TSW107" s="140"/>
      <c r="TSX107" s="140"/>
      <c r="TSY107" s="140"/>
      <c r="TSZ107" s="140"/>
      <c r="TTA107" s="140"/>
      <c r="TTB107" s="140"/>
      <c r="TTC107" s="140"/>
      <c r="TTD107" s="140"/>
      <c r="TTE107" s="140"/>
      <c r="TTF107" s="140"/>
      <c r="TTG107" s="140"/>
      <c r="TTH107" s="140"/>
      <c r="TTI107" s="140"/>
      <c r="TTJ107" s="140"/>
      <c r="TTK107" s="140"/>
      <c r="TTL107" s="140"/>
      <c r="TTM107" s="140"/>
      <c r="TTN107" s="140"/>
      <c r="TTO107" s="140"/>
      <c r="TTP107" s="140"/>
      <c r="TTQ107" s="140"/>
      <c r="TTR107" s="140"/>
      <c r="TTS107" s="140"/>
      <c r="TTT107" s="140"/>
      <c r="TTU107" s="140"/>
      <c r="TTV107" s="140"/>
      <c r="TTW107" s="140"/>
      <c r="TTX107" s="140"/>
      <c r="TTY107" s="140"/>
      <c r="TTZ107" s="140"/>
      <c r="TUA107" s="140"/>
      <c r="TUB107" s="140"/>
      <c r="TUC107" s="140"/>
      <c r="TUD107" s="140"/>
      <c r="TUE107" s="140"/>
      <c r="TUF107" s="140"/>
      <c r="TUG107" s="140"/>
      <c r="TUH107" s="140"/>
      <c r="TUI107" s="140"/>
      <c r="TUJ107" s="140"/>
      <c r="TUK107" s="140"/>
      <c r="TUL107" s="140"/>
      <c r="TUM107" s="140"/>
      <c r="TUN107" s="140"/>
      <c r="TUO107" s="140"/>
      <c r="TUP107" s="140"/>
      <c r="TUQ107" s="140"/>
      <c r="TUR107" s="140"/>
      <c r="TUS107" s="140"/>
      <c r="TUT107" s="140"/>
      <c r="TUU107" s="140"/>
      <c r="TUV107" s="140"/>
      <c r="TUW107" s="140"/>
      <c r="TUX107" s="140"/>
      <c r="TUY107" s="140"/>
      <c r="TUZ107" s="140"/>
      <c r="TVA107" s="140"/>
      <c r="TVB107" s="140"/>
      <c r="TVC107" s="140"/>
      <c r="TVD107" s="140"/>
      <c r="TVE107" s="140"/>
      <c r="TVF107" s="140"/>
      <c r="TVG107" s="140"/>
      <c r="TVH107" s="140"/>
      <c r="TVI107" s="140"/>
      <c r="TVJ107" s="140"/>
      <c r="TVK107" s="140"/>
      <c r="TVL107" s="140"/>
      <c r="TVM107" s="140"/>
      <c r="TVN107" s="140"/>
      <c r="TVO107" s="140"/>
      <c r="TVP107" s="140"/>
      <c r="TVQ107" s="140"/>
      <c r="TVR107" s="140"/>
      <c r="TVS107" s="140"/>
      <c r="TVT107" s="140"/>
      <c r="TVU107" s="140"/>
      <c r="TVV107" s="140"/>
      <c r="TVW107" s="140"/>
      <c r="TVX107" s="140"/>
      <c r="TVY107" s="140"/>
      <c r="TVZ107" s="140"/>
      <c r="TWA107" s="140"/>
      <c r="TWB107" s="140"/>
      <c r="TWC107" s="140"/>
      <c r="TWD107" s="140"/>
      <c r="TWE107" s="140"/>
      <c r="TWF107" s="140"/>
      <c r="TWG107" s="140"/>
      <c r="TWH107" s="140"/>
      <c r="TWI107" s="140"/>
      <c r="TWJ107" s="140"/>
      <c r="TWK107" s="140"/>
      <c r="TWL107" s="140"/>
      <c r="TWM107" s="140"/>
      <c r="TWN107" s="140"/>
      <c r="TWO107" s="140"/>
      <c r="TWP107" s="140"/>
      <c r="TWQ107" s="140"/>
      <c r="TWR107" s="140"/>
      <c r="TWS107" s="140"/>
      <c r="TWT107" s="140"/>
      <c r="TWU107" s="140"/>
      <c r="TWV107" s="140"/>
      <c r="TWW107" s="140"/>
      <c r="TWX107" s="140"/>
      <c r="TWY107" s="140"/>
      <c r="TWZ107" s="140"/>
      <c r="TXA107" s="140"/>
      <c r="TXB107" s="140"/>
      <c r="TXC107" s="140"/>
      <c r="TXD107" s="140"/>
      <c r="TXE107" s="140"/>
      <c r="TXF107" s="140"/>
      <c r="TXG107" s="140"/>
      <c r="TXH107" s="140"/>
      <c r="TXI107" s="140"/>
      <c r="TXJ107" s="140"/>
      <c r="TXK107" s="140"/>
      <c r="TXL107" s="140"/>
      <c r="TXM107" s="140"/>
      <c r="TXN107" s="140"/>
      <c r="TXO107" s="140"/>
      <c r="TXP107" s="140"/>
      <c r="TXQ107" s="140"/>
      <c r="TXR107" s="140"/>
      <c r="TXS107" s="140"/>
      <c r="TXT107" s="140"/>
      <c r="TXU107" s="140"/>
      <c r="TXV107" s="140"/>
      <c r="TXW107" s="140"/>
      <c r="TXX107" s="140"/>
      <c r="TXY107" s="140"/>
      <c r="TXZ107" s="140"/>
      <c r="TYA107" s="140"/>
      <c r="TYB107" s="140"/>
      <c r="TYC107" s="140"/>
      <c r="TYD107" s="140"/>
      <c r="TYE107" s="140"/>
      <c r="TYF107" s="140"/>
      <c r="TYG107" s="140"/>
      <c r="TYH107" s="140"/>
      <c r="TYI107" s="140"/>
      <c r="TYJ107" s="140"/>
      <c r="TYK107" s="140"/>
      <c r="TYL107" s="140"/>
      <c r="TYM107" s="140"/>
      <c r="TYN107" s="140"/>
      <c r="TYO107" s="140"/>
      <c r="TYP107" s="140"/>
      <c r="TYQ107" s="140"/>
      <c r="TYR107" s="140"/>
      <c r="TYS107" s="140"/>
      <c r="TYT107" s="140"/>
      <c r="TYU107" s="140"/>
      <c r="TYV107" s="140"/>
      <c r="TYW107" s="140"/>
      <c r="TYX107" s="140"/>
      <c r="TYY107" s="140"/>
      <c r="TYZ107" s="140"/>
      <c r="TZA107" s="140"/>
      <c r="TZB107" s="140"/>
      <c r="TZC107" s="140"/>
      <c r="TZD107" s="140"/>
      <c r="TZE107" s="140"/>
      <c r="TZF107" s="140"/>
      <c r="TZG107" s="140"/>
      <c r="TZH107" s="140"/>
      <c r="TZI107" s="140"/>
      <c r="TZJ107" s="140"/>
      <c r="TZK107" s="140"/>
      <c r="TZL107" s="140"/>
      <c r="TZM107" s="140"/>
      <c r="TZN107" s="140"/>
      <c r="TZO107" s="140"/>
      <c r="TZP107" s="140"/>
      <c r="TZQ107" s="140"/>
      <c r="TZR107" s="140"/>
      <c r="TZS107" s="140"/>
      <c r="TZT107" s="140"/>
      <c r="TZU107" s="140"/>
      <c r="TZV107" s="140"/>
      <c r="TZW107" s="140"/>
      <c r="TZX107" s="140"/>
      <c r="TZY107" s="140"/>
      <c r="TZZ107" s="140"/>
      <c r="UAA107" s="140"/>
      <c r="UAB107" s="140"/>
      <c r="UAC107" s="140"/>
      <c r="UAD107" s="140"/>
      <c r="UAE107" s="140"/>
      <c r="UAF107" s="140"/>
      <c r="UAG107" s="140"/>
      <c r="UAH107" s="140"/>
      <c r="UAI107" s="140"/>
      <c r="UAJ107" s="140"/>
      <c r="UAK107" s="140"/>
      <c r="UAL107" s="140"/>
      <c r="UAM107" s="140"/>
      <c r="UAN107" s="140"/>
      <c r="UAO107" s="140"/>
      <c r="UAP107" s="140"/>
      <c r="UAQ107" s="140"/>
      <c r="UAR107" s="140"/>
      <c r="UAS107" s="140"/>
      <c r="UAT107" s="140"/>
      <c r="UAU107" s="140"/>
      <c r="UAV107" s="140"/>
      <c r="UAW107" s="140"/>
      <c r="UAX107" s="140"/>
      <c r="UAY107" s="140"/>
      <c r="UAZ107" s="140"/>
      <c r="UBA107" s="140"/>
      <c r="UBB107" s="140"/>
      <c r="UBC107" s="140"/>
      <c r="UBD107" s="140"/>
      <c r="UBE107" s="140"/>
      <c r="UBF107" s="140"/>
      <c r="UBG107" s="140"/>
      <c r="UBH107" s="140"/>
      <c r="UBI107" s="140"/>
      <c r="UBJ107" s="140"/>
      <c r="UBK107" s="140"/>
      <c r="UBL107" s="140"/>
      <c r="UBM107" s="140"/>
      <c r="UBN107" s="140"/>
      <c r="UBO107" s="140"/>
      <c r="UBP107" s="140"/>
      <c r="UBQ107" s="140"/>
      <c r="UBR107" s="140"/>
      <c r="UBS107" s="140"/>
      <c r="UBT107" s="140"/>
      <c r="UBU107" s="140"/>
      <c r="UBV107" s="140"/>
      <c r="UBW107" s="140"/>
      <c r="UBX107" s="140"/>
      <c r="UBY107" s="140"/>
      <c r="UBZ107" s="140"/>
      <c r="UCA107" s="140"/>
      <c r="UCB107" s="140"/>
      <c r="UCC107" s="140"/>
      <c r="UCD107" s="140"/>
      <c r="UCE107" s="140"/>
      <c r="UCF107" s="140"/>
      <c r="UCG107" s="140"/>
      <c r="UCH107" s="140"/>
      <c r="UCI107" s="140"/>
      <c r="UCJ107" s="140"/>
      <c r="UCK107" s="140"/>
      <c r="UCL107" s="140"/>
      <c r="UCM107" s="140"/>
      <c r="UCN107" s="140"/>
      <c r="UCO107" s="140"/>
      <c r="UCP107" s="140"/>
      <c r="UCQ107" s="140"/>
      <c r="UCR107" s="140"/>
      <c r="UCS107" s="140"/>
      <c r="UCT107" s="140"/>
      <c r="UCU107" s="140"/>
      <c r="UCV107" s="140"/>
      <c r="UCW107" s="140"/>
      <c r="UCX107" s="140"/>
      <c r="UCY107" s="140"/>
      <c r="UCZ107" s="140"/>
      <c r="UDA107" s="140"/>
      <c r="UDB107" s="140"/>
      <c r="UDC107" s="140"/>
      <c r="UDD107" s="140"/>
      <c r="UDE107" s="140"/>
      <c r="UDF107" s="140"/>
      <c r="UDG107" s="140"/>
      <c r="UDH107" s="140"/>
      <c r="UDI107" s="140"/>
      <c r="UDJ107" s="140"/>
      <c r="UDK107" s="140"/>
      <c r="UDL107" s="140"/>
      <c r="UDM107" s="140"/>
      <c r="UDN107" s="140"/>
      <c r="UDO107" s="140"/>
      <c r="UDP107" s="140"/>
      <c r="UDQ107" s="140"/>
      <c r="UDR107" s="140"/>
      <c r="UDS107" s="140"/>
      <c r="UDT107" s="140"/>
      <c r="UDU107" s="140"/>
      <c r="UDV107" s="140"/>
      <c r="UDW107" s="140"/>
      <c r="UDX107" s="140"/>
      <c r="UDY107" s="140"/>
      <c r="UDZ107" s="140"/>
      <c r="UEA107" s="140"/>
      <c r="UEB107" s="140"/>
      <c r="UEC107" s="140"/>
      <c r="UED107" s="140"/>
      <c r="UEE107" s="140"/>
      <c r="UEF107" s="140"/>
      <c r="UEG107" s="140"/>
      <c r="UEH107" s="140"/>
      <c r="UEI107" s="140"/>
      <c r="UEJ107" s="140"/>
      <c r="UEK107" s="140"/>
      <c r="UEL107" s="140"/>
      <c r="UEM107" s="140"/>
      <c r="UEN107" s="140"/>
      <c r="UEO107" s="140"/>
      <c r="UEP107" s="140"/>
      <c r="UEQ107" s="140"/>
      <c r="UER107" s="140"/>
      <c r="UES107" s="140"/>
      <c r="UET107" s="140"/>
      <c r="UEU107" s="140"/>
      <c r="UEV107" s="140"/>
      <c r="UEW107" s="140"/>
      <c r="UEX107" s="140"/>
      <c r="UEY107" s="140"/>
      <c r="UEZ107" s="140"/>
      <c r="UFA107" s="140"/>
      <c r="UFB107" s="140"/>
      <c r="UFC107" s="140"/>
      <c r="UFD107" s="140"/>
      <c r="UFE107" s="140"/>
      <c r="UFF107" s="140"/>
      <c r="UFG107" s="140"/>
      <c r="UFH107" s="140"/>
      <c r="UFI107" s="140"/>
      <c r="UFJ107" s="140"/>
      <c r="UFK107" s="140"/>
      <c r="UFL107" s="140"/>
      <c r="UFM107" s="140"/>
      <c r="UFN107" s="140"/>
      <c r="UFO107" s="140"/>
      <c r="UFP107" s="140"/>
      <c r="UFQ107" s="140"/>
      <c r="UFR107" s="140"/>
      <c r="UFS107" s="140"/>
      <c r="UFT107" s="140"/>
      <c r="UFU107" s="140"/>
      <c r="UFV107" s="140"/>
      <c r="UFW107" s="140"/>
      <c r="UFX107" s="140"/>
      <c r="UFY107" s="140"/>
      <c r="UFZ107" s="140"/>
      <c r="UGA107" s="140"/>
      <c r="UGB107" s="140"/>
      <c r="UGC107" s="140"/>
      <c r="UGD107" s="140"/>
      <c r="UGE107" s="140"/>
      <c r="UGF107" s="140"/>
      <c r="UGG107" s="140"/>
      <c r="UGH107" s="140"/>
      <c r="UGI107" s="140"/>
      <c r="UGJ107" s="140"/>
      <c r="UGK107" s="140"/>
      <c r="UGL107" s="140"/>
      <c r="UGM107" s="140"/>
      <c r="UGN107" s="140"/>
      <c r="UGO107" s="140"/>
      <c r="UGP107" s="140"/>
      <c r="UGQ107" s="140"/>
      <c r="UGR107" s="140"/>
      <c r="UGS107" s="140"/>
      <c r="UGT107" s="140"/>
      <c r="UGU107" s="140"/>
      <c r="UGV107" s="140"/>
      <c r="UGW107" s="140"/>
      <c r="UGX107" s="140"/>
      <c r="UGY107" s="140"/>
      <c r="UGZ107" s="140"/>
      <c r="UHA107" s="140"/>
      <c r="UHB107" s="140"/>
      <c r="UHC107" s="140"/>
      <c r="UHD107" s="140"/>
      <c r="UHE107" s="140"/>
      <c r="UHF107" s="140"/>
      <c r="UHG107" s="140"/>
      <c r="UHH107" s="140"/>
      <c r="UHI107" s="140"/>
      <c r="UHJ107" s="140"/>
      <c r="UHK107" s="140"/>
      <c r="UHL107" s="140"/>
      <c r="UHM107" s="140"/>
      <c r="UHN107" s="140"/>
      <c r="UHO107" s="140"/>
      <c r="UHP107" s="140"/>
      <c r="UHQ107" s="140"/>
      <c r="UHR107" s="140"/>
      <c r="UHS107" s="140"/>
      <c r="UHT107" s="140"/>
      <c r="UHU107" s="140"/>
      <c r="UHV107" s="140"/>
      <c r="UHW107" s="140"/>
      <c r="UHX107" s="140"/>
      <c r="UHY107" s="140"/>
      <c r="UHZ107" s="140"/>
      <c r="UIA107" s="140"/>
      <c r="UIB107" s="140"/>
      <c r="UIC107" s="140"/>
      <c r="UID107" s="140"/>
      <c r="UIE107" s="140"/>
      <c r="UIF107" s="140"/>
      <c r="UIG107" s="140"/>
      <c r="UIH107" s="140"/>
      <c r="UII107" s="140"/>
      <c r="UIJ107" s="140"/>
      <c r="UIK107" s="140"/>
      <c r="UIL107" s="140"/>
      <c r="UIM107" s="140"/>
      <c r="UIN107" s="140"/>
      <c r="UIO107" s="140"/>
      <c r="UIP107" s="140"/>
      <c r="UIQ107" s="140"/>
      <c r="UIR107" s="140"/>
      <c r="UIS107" s="140"/>
      <c r="UIT107" s="140"/>
      <c r="UIU107" s="140"/>
      <c r="UIV107" s="140"/>
      <c r="UIW107" s="140"/>
      <c r="UIX107" s="140"/>
      <c r="UIY107" s="140"/>
      <c r="UIZ107" s="140"/>
      <c r="UJA107" s="140"/>
      <c r="UJB107" s="140"/>
      <c r="UJC107" s="140"/>
      <c r="UJD107" s="140"/>
      <c r="UJE107" s="140"/>
      <c r="UJF107" s="140"/>
      <c r="UJG107" s="140"/>
      <c r="UJH107" s="140"/>
      <c r="UJI107" s="140"/>
      <c r="UJJ107" s="140"/>
      <c r="UJK107" s="140"/>
      <c r="UJL107" s="140"/>
      <c r="UJM107" s="140"/>
      <c r="UJN107" s="140"/>
      <c r="UJO107" s="140"/>
      <c r="UJP107" s="140"/>
      <c r="UJQ107" s="140"/>
      <c r="UJR107" s="140"/>
      <c r="UJS107" s="140"/>
      <c r="UJT107" s="140"/>
      <c r="UJU107" s="140"/>
      <c r="UJV107" s="140"/>
      <c r="UJW107" s="140"/>
      <c r="UJX107" s="140"/>
      <c r="UJY107" s="140"/>
      <c r="UJZ107" s="140"/>
      <c r="UKA107" s="140"/>
      <c r="UKB107" s="140"/>
      <c r="UKC107" s="140"/>
      <c r="UKD107" s="140"/>
      <c r="UKE107" s="140"/>
      <c r="UKF107" s="140"/>
      <c r="UKG107" s="140"/>
      <c r="UKH107" s="140"/>
      <c r="UKI107" s="140"/>
      <c r="UKJ107" s="140"/>
      <c r="UKK107" s="140"/>
      <c r="UKL107" s="140"/>
      <c r="UKM107" s="140"/>
      <c r="UKN107" s="140"/>
      <c r="UKO107" s="140"/>
      <c r="UKP107" s="140"/>
      <c r="UKQ107" s="140"/>
      <c r="UKR107" s="140"/>
      <c r="UKS107" s="140"/>
      <c r="UKT107" s="140"/>
      <c r="UKU107" s="140"/>
      <c r="UKV107" s="140"/>
      <c r="UKW107" s="140"/>
      <c r="UKX107" s="140"/>
      <c r="UKY107" s="140"/>
      <c r="UKZ107" s="140"/>
      <c r="ULA107" s="140"/>
      <c r="ULB107" s="140"/>
      <c r="ULC107" s="140"/>
      <c r="ULD107" s="140"/>
      <c r="ULE107" s="140"/>
      <c r="ULF107" s="140"/>
      <c r="ULG107" s="140"/>
      <c r="ULH107" s="140"/>
      <c r="ULI107" s="140"/>
      <c r="ULJ107" s="140"/>
      <c r="ULK107" s="140"/>
      <c r="ULL107" s="140"/>
      <c r="ULM107" s="140"/>
      <c r="ULN107" s="140"/>
      <c r="ULO107" s="140"/>
      <c r="ULP107" s="140"/>
      <c r="ULQ107" s="140"/>
      <c r="ULR107" s="140"/>
      <c r="ULS107" s="140"/>
      <c r="ULT107" s="140"/>
      <c r="ULU107" s="140"/>
      <c r="ULV107" s="140"/>
      <c r="ULW107" s="140"/>
      <c r="ULX107" s="140"/>
      <c r="ULY107" s="140"/>
      <c r="ULZ107" s="140"/>
      <c r="UMA107" s="140"/>
      <c r="UMB107" s="140"/>
      <c r="UMC107" s="140"/>
      <c r="UMD107" s="140"/>
      <c r="UME107" s="140"/>
      <c r="UMF107" s="140"/>
      <c r="UMG107" s="140"/>
      <c r="UMH107" s="140"/>
      <c r="UMI107" s="140"/>
      <c r="UMJ107" s="140"/>
      <c r="UMK107" s="140"/>
      <c r="UML107" s="140"/>
      <c r="UMM107" s="140"/>
      <c r="UMN107" s="140"/>
      <c r="UMO107" s="140"/>
      <c r="UMP107" s="140"/>
      <c r="UMQ107" s="140"/>
      <c r="UMR107" s="140"/>
      <c r="UMS107" s="140"/>
      <c r="UMT107" s="140"/>
      <c r="UMU107" s="140"/>
      <c r="UMV107" s="140"/>
      <c r="UMW107" s="140"/>
      <c r="UMX107" s="140"/>
      <c r="UMY107" s="140"/>
      <c r="UMZ107" s="140"/>
      <c r="UNA107" s="140"/>
      <c r="UNB107" s="140"/>
      <c r="UNC107" s="140"/>
      <c r="UND107" s="140"/>
      <c r="UNE107" s="140"/>
      <c r="UNF107" s="140"/>
      <c r="UNG107" s="140"/>
      <c r="UNH107" s="140"/>
      <c r="UNI107" s="140"/>
      <c r="UNJ107" s="140"/>
      <c r="UNK107" s="140"/>
      <c r="UNL107" s="140"/>
      <c r="UNM107" s="140"/>
      <c r="UNN107" s="140"/>
      <c r="UNO107" s="140"/>
      <c r="UNP107" s="140"/>
      <c r="UNQ107" s="140"/>
      <c r="UNR107" s="140"/>
      <c r="UNS107" s="140"/>
      <c r="UNT107" s="140"/>
      <c r="UNU107" s="140"/>
      <c r="UNV107" s="140"/>
      <c r="UNW107" s="140"/>
      <c r="UNX107" s="140"/>
      <c r="UNY107" s="140"/>
      <c r="UNZ107" s="140"/>
      <c r="UOA107" s="140"/>
      <c r="UOB107" s="140"/>
      <c r="UOC107" s="140"/>
      <c r="UOD107" s="140"/>
      <c r="UOE107" s="140"/>
      <c r="UOF107" s="140"/>
      <c r="UOG107" s="140"/>
      <c r="UOH107" s="140"/>
      <c r="UOI107" s="140"/>
      <c r="UOJ107" s="140"/>
      <c r="UOK107" s="140"/>
      <c r="UOL107" s="140"/>
      <c r="UOM107" s="140"/>
      <c r="UON107" s="140"/>
      <c r="UOO107" s="140"/>
      <c r="UOP107" s="140"/>
      <c r="UOQ107" s="140"/>
      <c r="UOR107" s="140"/>
      <c r="UOS107" s="140"/>
      <c r="UOT107" s="140"/>
      <c r="UOU107" s="140"/>
      <c r="UOV107" s="140"/>
      <c r="UOW107" s="140"/>
      <c r="UOX107" s="140"/>
      <c r="UOY107" s="140"/>
      <c r="UOZ107" s="140"/>
      <c r="UPA107" s="140"/>
      <c r="UPB107" s="140"/>
      <c r="UPC107" s="140"/>
      <c r="UPD107" s="140"/>
      <c r="UPE107" s="140"/>
      <c r="UPF107" s="140"/>
      <c r="UPG107" s="140"/>
      <c r="UPH107" s="140"/>
      <c r="UPI107" s="140"/>
      <c r="UPJ107" s="140"/>
      <c r="UPK107" s="140"/>
      <c r="UPL107" s="140"/>
      <c r="UPM107" s="140"/>
      <c r="UPN107" s="140"/>
      <c r="UPO107" s="140"/>
      <c r="UPP107" s="140"/>
      <c r="UPQ107" s="140"/>
      <c r="UPR107" s="140"/>
      <c r="UPS107" s="140"/>
      <c r="UPT107" s="140"/>
      <c r="UPU107" s="140"/>
      <c r="UPV107" s="140"/>
      <c r="UPW107" s="140"/>
      <c r="UPX107" s="140"/>
      <c r="UPY107" s="140"/>
      <c r="UPZ107" s="140"/>
      <c r="UQA107" s="140"/>
      <c r="UQB107" s="140"/>
      <c r="UQC107" s="140"/>
      <c r="UQD107" s="140"/>
      <c r="UQE107" s="140"/>
      <c r="UQF107" s="140"/>
      <c r="UQG107" s="140"/>
      <c r="UQH107" s="140"/>
      <c r="UQI107" s="140"/>
      <c r="UQJ107" s="140"/>
      <c r="UQK107" s="140"/>
      <c r="UQL107" s="140"/>
      <c r="UQM107" s="140"/>
      <c r="UQN107" s="140"/>
      <c r="UQO107" s="140"/>
      <c r="UQP107" s="140"/>
      <c r="UQQ107" s="140"/>
      <c r="UQR107" s="140"/>
      <c r="UQS107" s="140"/>
      <c r="UQT107" s="140"/>
      <c r="UQU107" s="140"/>
      <c r="UQV107" s="140"/>
      <c r="UQW107" s="140"/>
      <c r="UQX107" s="140"/>
      <c r="UQY107" s="140"/>
      <c r="UQZ107" s="140"/>
      <c r="URA107" s="140"/>
      <c r="URB107" s="140"/>
      <c r="URC107" s="140"/>
      <c r="URD107" s="140"/>
      <c r="URE107" s="140"/>
      <c r="URF107" s="140"/>
      <c r="URG107" s="140"/>
      <c r="URH107" s="140"/>
      <c r="URI107" s="140"/>
      <c r="URJ107" s="140"/>
      <c r="URK107" s="140"/>
      <c r="URL107" s="140"/>
      <c r="URM107" s="140"/>
      <c r="URN107" s="140"/>
      <c r="URO107" s="140"/>
      <c r="URP107" s="140"/>
      <c r="URQ107" s="140"/>
      <c r="URR107" s="140"/>
      <c r="URS107" s="140"/>
      <c r="URT107" s="140"/>
      <c r="URU107" s="140"/>
      <c r="URV107" s="140"/>
      <c r="URW107" s="140"/>
      <c r="URX107" s="140"/>
      <c r="URY107" s="140"/>
      <c r="URZ107" s="140"/>
      <c r="USA107" s="140"/>
      <c r="USB107" s="140"/>
      <c r="USC107" s="140"/>
      <c r="USD107" s="140"/>
      <c r="USE107" s="140"/>
      <c r="USF107" s="140"/>
      <c r="USG107" s="140"/>
      <c r="USH107" s="140"/>
      <c r="USI107" s="140"/>
      <c r="USJ107" s="140"/>
      <c r="USK107" s="140"/>
      <c r="USL107" s="140"/>
      <c r="USM107" s="140"/>
      <c r="USN107" s="140"/>
      <c r="USO107" s="140"/>
      <c r="USP107" s="140"/>
      <c r="USQ107" s="140"/>
      <c r="USR107" s="140"/>
      <c r="USS107" s="140"/>
      <c r="UST107" s="140"/>
      <c r="USU107" s="140"/>
      <c r="USV107" s="140"/>
      <c r="USW107" s="140"/>
      <c r="USX107" s="140"/>
      <c r="USY107" s="140"/>
      <c r="USZ107" s="140"/>
      <c r="UTA107" s="140"/>
      <c r="UTB107" s="140"/>
      <c r="UTC107" s="140"/>
      <c r="UTD107" s="140"/>
      <c r="UTE107" s="140"/>
      <c r="UTF107" s="140"/>
      <c r="UTG107" s="140"/>
      <c r="UTH107" s="140"/>
      <c r="UTI107" s="140"/>
      <c r="UTJ107" s="140"/>
      <c r="UTK107" s="140"/>
      <c r="UTL107" s="140"/>
      <c r="UTM107" s="140"/>
      <c r="UTN107" s="140"/>
      <c r="UTO107" s="140"/>
      <c r="UTP107" s="140"/>
      <c r="UTQ107" s="140"/>
      <c r="UTR107" s="140"/>
      <c r="UTS107" s="140"/>
      <c r="UTT107" s="140"/>
      <c r="UTU107" s="140"/>
      <c r="UTV107" s="140"/>
      <c r="UTW107" s="140"/>
      <c r="UTX107" s="140"/>
      <c r="UTY107" s="140"/>
      <c r="UTZ107" s="140"/>
      <c r="UUA107" s="140"/>
      <c r="UUB107" s="140"/>
      <c r="UUC107" s="140"/>
      <c r="UUD107" s="140"/>
      <c r="UUE107" s="140"/>
      <c r="UUF107" s="140"/>
      <c r="UUG107" s="140"/>
      <c r="UUH107" s="140"/>
      <c r="UUI107" s="140"/>
      <c r="UUJ107" s="140"/>
      <c r="UUK107" s="140"/>
      <c r="UUL107" s="140"/>
      <c r="UUM107" s="140"/>
      <c r="UUN107" s="140"/>
      <c r="UUO107" s="140"/>
      <c r="UUP107" s="140"/>
      <c r="UUQ107" s="140"/>
      <c r="UUR107" s="140"/>
      <c r="UUS107" s="140"/>
      <c r="UUT107" s="140"/>
      <c r="UUU107" s="140"/>
      <c r="UUV107" s="140"/>
      <c r="UUW107" s="140"/>
      <c r="UUX107" s="140"/>
      <c r="UUY107" s="140"/>
      <c r="UUZ107" s="140"/>
      <c r="UVA107" s="140"/>
      <c r="UVB107" s="140"/>
      <c r="UVC107" s="140"/>
      <c r="UVD107" s="140"/>
      <c r="UVE107" s="140"/>
      <c r="UVF107" s="140"/>
      <c r="UVG107" s="140"/>
      <c r="UVH107" s="140"/>
      <c r="UVI107" s="140"/>
      <c r="UVJ107" s="140"/>
      <c r="UVK107" s="140"/>
      <c r="UVL107" s="140"/>
      <c r="UVM107" s="140"/>
      <c r="UVN107" s="140"/>
      <c r="UVO107" s="140"/>
      <c r="UVP107" s="140"/>
      <c r="UVQ107" s="140"/>
      <c r="UVR107" s="140"/>
      <c r="UVS107" s="140"/>
      <c r="UVT107" s="140"/>
      <c r="UVU107" s="140"/>
      <c r="UVV107" s="140"/>
      <c r="UVW107" s="140"/>
      <c r="UVX107" s="140"/>
      <c r="UVY107" s="140"/>
      <c r="UVZ107" s="140"/>
      <c r="UWA107" s="140"/>
      <c r="UWB107" s="140"/>
      <c r="UWC107" s="140"/>
      <c r="UWD107" s="140"/>
      <c r="UWE107" s="140"/>
      <c r="UWF107" s="140"/>
      <c r="UWG107" s="140"/>
      <c r="UWH107" s="140"/>
      <c r="UWI107" s="140"/>
      <c r="UWJ107" s="140"/>
      <c r="UWK107" s="140"/>
      <c r="UWL107" s="140"/>
      <c r="UWM107" s="140"/>
      <c r="UWN107" s="140"/>
      <c r="UWO107" s="140"/>
      <c r="UWP107" s="140"/>
      <c r="UWQ107" s="140"/>
      <c r="UWR107" s="140"/>
      <c r="UWS107" s="140"/>
      <c r="UWT107" s="140"/>
      <c r="UWU107" s="140"/>
      <c r="UWV107" s="140"/>
      <c r="UWW107" s="140"/>
      <c r="UWX107" s="140"/>
      <c r="UWY107" s="140"/>
      <c r="UWZ107" s="140"/>
      <c r="UXA107" s="140"/>
      <c r="UXB107" s="140"/>
      <c r="UXC107" s="140"/>
      <c r="UXD107" s="140"/>
      <c r="UXE107" s="140"/>
      <c r="UXF107" s="140"/>
      <c r="UXG107" s="140"/>
      <c r="UXH107" s="140"/>
      <c r="UXI107" s="140"/>
      <c r="UXJ107" s="140"/>
      <c r="UXK107" s="140"/>
      <c r="UXL107" s="140"/>
      <c r="UXM107" s="140"/>
      <c r="UXN107" s="140"/>
      <c r="UXO107" s="140"/>
      <c r="UXP107" s="140"/>
      <c r="UXQ107" s="140"/>
      <c r="UXR107" s="140"/>
      <c r="UXS107" s="140"/>
      <c r="UXT107" s="140"/>
      <c r="UXU107" s="140"/>
      <c r="UXV107" s="140"/>
      <c r="UXW107" s="140"/>
      <c r="UXX107" s="140"/>
      <c r="UXY107" s="140"/>
      <c r="UXZ107" s="140"/>
      <c r="UYA107" s="140"/>
      <c r="UYB107" s="140"/>
      <c r="UYC107" s="140"/>
      <c r="UYD107" s="140"/>
      <c r="UYE107" s="140"/>
      <c r="UYF107" s="140"/>
      <c r="UYG107" s="140"/>
      <c r="UYH107" s="140"/>
      <c r="UYI107" s="140"/>
      <c r="UYJ107" s="140"/>
      <c r="UYK107" s="140"/>
      <c r="UYL107" s="140"/>
      <c r="UYM107" s="140"/>
      <c r="UYN107" s="140"/>
      <c r="UYO107" s="140"/>
      <c r="UYP107" s="140"/>
      <c r="UYQ107" s="140"/>
      <c r="UYR107" s="140"/>
      <c r="UYS107" s="140"/>
      <c r="UYT107" s="140"/>
      <c r="UYU107" s="140"/>
      <c r="UYV107" s="140"/>
      <c r="UYW107" s="140"/>
      <c r="UYX107" s="140"/>
      <c r="UYY107" s="140"/>
      <c r="UYZ107" s="140"/>
      <c r="UZA107" s="140"/>
      <c r="UZB107" s="140"/>
      <c r="UZC107" s="140"/>
      <c r="UZD107" s="140"/>
      <c r="UZE107" s="140"/>
      <c r="UZF107" s="140"/>
      <c r="UZG107" s="140"/>
      <c r="UZH107" s="140"/>
      <c r="UZI107" s="140"/>
      <c r="UZJ107" s="140"/>
      <c r="UZK107" s="140"/>
      <c r="UZL107" s="140"/>
      <c r="UZM107" s="140"/>
      <c r="UZN107" s="140"/>
      <c r="UZO107" s="140"/>
      <c r="UZP107" s="140"/>
      <c r="UZQ107" s="140"/>
      <c r="UZR107" s="140"/>
      <c r="UZS107" s="140"/>
      <c r="UZT107" s="140"/>
      <c r="UZU107" s="140"/>
      <c r="UZV107" s="140"/>
      <c r="UZW107" s="140"/>
      <c r="UZX107" s="140"/>
      <c r="UZY107" s="140"/>
      <c r="UZZ107" s="140"/>
      <c r="VAA107" s="140"/>
      <c r="VAB107" s="140"/>
      <c r="VAC107" s="140"/>
      <c r="VAD107" s="140"/>
      <c r="VAE107" s="140"/>
      <c r="VAF107" s="140"/>
      <c r="VAG107" s="140"/>
      <c r="VAH107" s="140"/>
      <c r="VAI107" s="140"/>
      <c r="VAJ107" s="140"/>
      <c r="VAK107" s="140"/>
      <c r="VAL107" s="140"/>
      <c r="VAM107" s="140"/>
      <c r="VAN107" s="140"/>
      <c r="VAO107" s="140"/>
      <c r="VAP107" s="140"/>
      <c r="VAQ107" s="140"/>
      <c r="VAR107" s="140"/>
      <c r="VAS107" s="140"/>
      <c r="VAT107" s="140"/>
      <c r="VAU107" s="140"/>
      <c r="VAV107" s="140"/>
      <c r="VAW107" s="140"/>
      <c r="VAX107" s="140"/>
      <c r="VAY107" s="140"/>
      <c r="VAZ107" s="140"/>
      <c r="VBA107" s="140"/>
      <c r="VBB107" s="140"/>
      <c r="VBC107" s="140"/>
      <c r="VBD107" s="140"/>
      <c r="VBE107" s="140"/>
      <c r="VBF107" s="140"/>
      <c r="VBG107" s="140"/>
      <c r="VBH107" s="140"/>
      <c r="VBI107" s="140"/>
      <c r="VBJ107" s="140"/>
      <c r="VBK107" s="140"/>
      <c r="VBL107" s="140"/>
      <c r="VBM107" s="140"/>
      <c r="VBN107" s="140"/>
      <c r="VBO107" s="140"/>
      <c r="VBP107" s="140"/>
      <c r="VBQ107" s="140"/>
      <c r="VBR107" s="140"/>
      <c r="VBS107" s="140"/>
      <c r="VBT107" s="140"/>
      <c r="VBU107" s="140"/>
      <c r="VBV107" s="140"/>
      <c r="VBW107" s="140"/>
      <c r="VBX107" s="140"/>
      <c r="VBY107" s="140"/>
      <c r="VBZ107" s="140"/>
      <c r="VCA107" s="140"/>
      <c r="VCB107" s="140"/>
      <c r="VCC107" s="140"/>
      <c r="VCD107" s="140"/>
      <c r="VCE107" s="140"/>
      <c r="VCF107" s="140"/>
      <c r="VCG107" s="140"/>
      <c r="VCH107" s="140"/>
      <c r="VCI107" s="140"/>
      <c r="VCJ107" s="140"/>
      <c r="VCK107" s="140"/>
      <c r="VCL107" s="140"/>
      <c r="VCM107" s="140"/>
      <c r="VCN107" s="140"/>
      <c r="VCO107" s="140"/>
      <c r="VCP107" s="140"/>
      <c r="VCQ107" s="140"/>
      <c r="VCR107" s="140"/>
      <c r="VCS107" s="140"/>
      <c r="VCT107" s="140"/>
      <c r="VCU107" s="140"/>
      <c r="VCV107" s="140"/>
      <c r="VCW107" s="140"/>
      <c r="VCX107" s="140"/>
      <c r="VCY107" s="140"/>
      <c r="VCZ107" s="140"/>
      <c r="VDA107" s="140"/>
      <c r="VDB107" s="140"/>
      <c r="VDC107" s="140"/>
      <c r="VDD107" s="140"/>
      <c r="VDE107" s="140"/>
      <c r="VDF107" s="140"/>
      <c r="VDG107" s="140"/>
      <c r="VDH107" s="140"/>
      <c r="VDI107" s="140"/>
      <c r="VDJ107" s="140"/>
      <c r="VDK107" s="140"/>
      <c r="VDL107" s="140"/>
      <c r="VDM107" s="140"/>
      <c r="VDN107" s="140"/>
      <c r="VDO107" s="140"/>
      <c r="VDP107" s="140"/>
      <c r="VDQ107" s="140"/>
      <c r="VDR107" s="140"/>
      <c r="VDS107" s="140"/>
      <c r="VDT107" s="140"/>
      <c r="VDU107" s="140"/>
      <c r="VDV107" s="140"/>
      <c r="VDW107" s="140"/>
      <c r="VDX107" s="140"/>
      <c r="VDY107" s="140"/>
      <c r="VDZ107" s="140"/>
      <c r="VEA107" s="140"/>
      <c r="VEB107" s="140"/>
      <c r="VEC107" s="140"/>
      <c r="VED107" s="140"/>
      <c r="VEE107" s="140"/>
      <c r="VEF107" s="140"/>
      <c r="VEG107" s="140"/>
      <c r="VEH107" s="140"/>
      <c r="VEI107" s="140"/>
      <c r="VEJ107" s="140"/>
      <c r="VEK107" s="140"/>
      <c r="VEL107" s="140"/>
      <c r="VEM107" s="140"/>
      <c r="VEN107" s="140"/>
      <c r="VEO107" s="140"/>
      <c r="VEP107" s="140"/>
      <c r="VEQ107" s="140"/>
      <c r="VER107" s="140"/>
      <c r="VES107" s="140"/>
      <c r="VET107" s="140"/>
      <c r="VEU107" s="140"/>
      <c r="VEV107" s="140"/>
      <c r="VEW107" s="140"/>
      <c r="VEX107" s="140"/>
      <c r="VEY107" s="140"/>
      <c r="VEZ107" s="140"/>
      <c r="VFA107" s="140"/>
      <c r="VFB107" s="140"/>
      <c r="VFC107" s="140"/>
      <c r="VFD107" s="140"/>
      <c r="VFE107" s="140"/>
      <c r="VFF107" s="140"/>
      <c r="VFG107" s="140"/>
      <c r="VFH107" s="140"/>
      <c r="VFI107" s="140"/>
      <c r="VFJ107" s="140"/>
      <c r="VFK107" s="140"/>
      <c r="VFL107" s="140"/>
      <c r="VFM107" s="140"/>
      <c r="VFN107" s="140"/>
      <c r="VFO107" s="140"/>
      <c r="VFP107" s="140"/>
      <c r="VFQ107" s="140"/>
      <c r="VFR107" s="140"/>
      <c r="VFS107" s="140"/>
      <c r="VFT107" s="140"/>
      <c r="VFU107" s="140"/>
      <c r="VFV107" s="140"/>
      <c r="VFW107" s="140"/>
      <c r="VFX107" s="140"/>
      <c r="VFY107" s="140"/>
      <c r="VFZ107" s="140"/>
      <c r="VGA107" s="140"/>
      <c r="VGB107" s="140"/>
      <c r="VGC107" s="140"/>
      <c r="VGD107" s="140"/>
      <c r="VGE107" s="140"/>
      <c r="VGF107" s="140"/>
      <c r="VGG107" s="140"/>
      <c r="VGH107" s="140"/>
      <c r="VGI107" s="140"/>
      <c r="VGJ107" s="140"/>
      <c r="VGK107" s="140"/>
      <c r="VGL107" s="140"/>
      <c r="VGM107" s="140"/>
      <c r="VGN107" s="140"/>
      <c r="VGO107" s="140"/>
      <c r="VGP107" s="140"/>
      <c r="VGQ107" s="140"/>
      <c r="VGR107" s="140"/>
      <c r="VGS107" s="140"/>
      <c r="VGT107" s="140"/>
      <c r="VGU107" s="140"/>
      <c r="VGV107" s="140"/>
      <c r="VGW107" s="140"/>
      <c r="VGX107" s="140"/>
      <c r="VGY107" s="140"/>
      <c r="VGZ107" s="140"/>
      <c r="VHA107" s="140"/>
      <c r="VHB107" s="140"/>
      <c r="VHC107" s="140"/>
      <c r="VHD107" s="140"/>
      <c r="VHE107" s="140"/>
      <c r="VHF107" s="140"/>
      <c r="VHG107" s="140"/>
      <c r="VHH107" s="140"/>
      <c r="VHI107" s="140"/>
      <c r="VHJ107" s="140"/>
      <c r="VHK107" s="140"/>
      <c r="VHL107" s="140"/>
      <c r="VHM107" s="140"/>
      <c r="VHN107" s="140"/>
      <c r="VHO107" s="140"/>
      <c r="VHP107" s="140"/>
      <c r="VHQ107" s="140"/>
      <c r="VHR107" s="140"/>
      <c r="VHS107" s="140"/>
      <c r="VHT107" s="140"/>
      <c r="VHU107" s="140"/>
      <c r="VHV107" s="140"/>
      <c r="VHW107" s="140"/>
      <c r="VHX107" s="140"/>
      <c r="VHY107" s="140"/>
      <c r="VHZ107" s="140"/>
      <c r="VIA107" s="140"/>
      <c r="VIB107" s="140"/>
      <c r="VIC107" s="140"/>
      <c r="VID107" s="140"/>
      <c r="VIE107" s="140"/>
      <c r="VIF107" s="140"/>
      <c r="VIG107" s="140"/>
      <c r="VIH107" s="140"/>
      <c r="VII107" s="140"/>
      <c r="VIJ107" s="140"/>
      <c r="VIK107" s="140"/>
      <c r="VIL107" s="140"/>
      <c r="VIM107" s="140"/>
      <c r="VIN107" s="140"/>
      <c r="VIO107" s="140"/>
      <c r="VIP107" s="140"/>
      <c r="VIQ107" s="140"/>
      <c r="VIR107" s="140"/>
      <c r="VIS107" s="140"/>
      <c r="VIT107" s="140"/>
      <c r="VIU107" s="140"/>
      <c r="VIV107" s="140"/>
      <c r="VIW107" s="140"/>
      <c r="VIX107" s="140"/>
      <c r="VIY107" s="140"/>
      <c r="VIZ107" s="140"/>
      <c r="VJA107" s="140"/>
      <c r="VJB107" s="140"/>
      <c r="VJC107" s="140"/>
      <c r="VJD107" s="140"/>
      <c r="VJE107" s="140"/>
      <c r="VJF107" s="140"/>
      <c r="VJG107" s="140"/>
      <c r="VJH107" s="140"/>
      <c r="VJI107" s="140"/>
      <c r="VJJ107" s="140"/>
      <c r="VJK107" s="140"/>
      <c r="VJL107" s="140"/>
      <c r="VJM107" s="140"/>
      <c r="VJN107" s="140"/>
      <c r="VJO107" s="140"/>
      <c r="VJP107" s="140"/>
      <c r="VJQ107" s="140"/>
      <c r="VJR107" s="140"/>
      <c r="VJS107" s="140"/>
      <c r="VJT107" s="140"/>
      <c r="VJU107" s="140"/>
      <c r="VJV107" s="140"/>
      <c r="VJW107" s="140"/>
      <c r="VJX107" s="140"/>
      <c r="VJY107" s="140"/>
      <c r="VJZ107" s="140"/>
      <c r="VKA107" s="140"/>
      <c r="VKB107" s="140"/>
      <c r="VKC107" s="140"/>
      <c r="VKD107" s="140"/>
      <c r="VKE107" s="140"/>
      <c r="VKF107" s="140"/>
      <c r="VKG107" s="140"/>
      <c r="VKH107" s="140"/>
      <c r="VKI107" s="140"/>
      <c r="VKJ107" s="140"/>
      <c r="VKK107" s="140"/>
      <c r="VKL107" s="140"/>
      <c r="VKM107" s="140"/>
      <c r="VKN107" s="140"/>
      <c r="VKO107" s="140"/>
      <c r="VKP107" s="140"/>
      <c r="VKQ107" s="140"/>
      <c r="VKR107" s="140"/>
      <c r="VKS107" s="140"/>
      <c r="VKT107" s="140"/>
      <c r="VKU107" s="140"/>
      <c r="VKV107" s="140"/>
      <c r="VKW107" s="140"/>
      <c r="VKX107" s="140"/>
      <c r="VKY107" s="140"/>
      <c r="VKZ107" s="140"/>
      <c r="VLA107" s="140"/>
      <c r="VLB107" s="140"/>
      <c r="VLC107" s="140"/>
      <c r="VLD107" s="140"/>
      <c r="VLE107" s="140"/>
      <c r="VLF107" s="140"/>
      <c r="VLG107" s="140"/>
      <c r="VLH107" s="140"/>
      <c r="VLI107" s="140"/>
      <c r="VLJ107" s="140"/>
      <c r="VLK107" s="140"/>
      <c r="VLL107" s="140"/>
      <c r="VLM107" s="140"/>
      <c r="VLN107" s="140"/>
      <c r="VLO107" s="140"/>
      <c r="VLP107" s="140"/>
      <c r="VLQ107" s="140"/>
      <c r="VLR107" s="140"/>
      <c r="VLS107" s="140"/>
      <c r="VLT107" s="140"/>
      <c r="VLU107" s="140"/>
      <c r="VLV107" s="140"/>
      <c r="VLW107" s="140"/>
      <c r="VLX107" s="140"/>
      <c r="VLY107" s="140"/>
      <c r="VLZ107" s="140"/>
      <c r="VMA107" s="140"/>
      <c r="VMB107" s="140"/>
      <c r="VMC107" s="140"/>
      <c r="VMD107" s="140"/>
      <c r="VME107" s="140"/>
      <c r="VMF107" s="140"/>
      <c r="VMG107" s="140"/>
      <c r="VMH107" s="140"/>
      <c r="VMI107" s="140"/>
      <c r="VMJ107" s="140"/>
      <c r="VMK107" s="140"/>
      <c r="VML107" s="140"/>
      <c r="VMM107" s="140"/>
      <c r="VMN107" s="140"/>
      <c r="VMO107" s="140"/>
      <c r="VMP107" s="140"/>
      <c r="VMQ107" s="140"/>
      <c r="VMR107" s="140"/>
      <c r="VMS107" s="140"/>
      <c r="VMT107" s="140"/>
      <c r="VMU107" s="140"/>
      <c r="VMV107" s="140"/>
      <c r="VMW107" s="140"/>
      <c r="VMX107" s="140"/>
      <c r="VMY107" s="140"/>
      <c r="VMZ107" s="140"/>
      <c r="VNA107" s="140"/>
      <c r="VNB107" s="140"/>
      <c r="VNC107" s="140"/>
      <c r="VND107" s="140"/>
      <c r="VNE107" s="140"/>
      <c r="VNF107" s="140"/>
      <c r="VNG107" s="140"/>
      <c r="VNH107" s="140"/>
      <c r="VNI107" s="140"/>
      <c r="VNJ107" s="140"/>
      <c r="VNK107" s="140"/>
      <c r="VNL107" s="140"/>
      <c r="VNM107" s="140"/>
      <c r="VNN107" s="140"/>
      <c r="VNO107" s="140"/>
      <c r="VNP107" s="140"/>
      <c r="VNQ107" s="140"/>
      <c r="VNR107" s="140"/>
      <c r="VNS107" s="140"/>
      <c r="VNT107" s="140"/>
      <c r="VNU107" s="140"/>
      <c r="VNV107" s="140"/>
      <c r="VNW107" s="140"/>
      <c r="VNX107" s="140"/>
      <c r="VNY107" s="140"/>
      <c r="VNZ107" s="140"/>
      <c r="VOA107" s="140"/>
      <c r="VOB107" s="140"/>
      <c r="VOC107" s="140"/>
      <c r="VOD107" s="140"/>
      <c r="VOE107" s="140"/>
      <c r="VOF107" s="140"/>
      <c r="VOG107" s="140"/>
      <c r="VOH107" s="140"/>
      <c r="VOI107" s="140"/>
      <c r="VOJ107" s="140"/>
      <c r="VOK107" s="140"/>
      <c r="VOL107" s="140"/>
      <c r="VOM107" s="140"/>
      <c r="VON107" s="140"/>
      <c r="VOO107" s="140"/>
      <c r="VOP107" s="140"/>
      <c r="VOQ107" s="140"/>
      <c r="VOR107" s="140"/>
      <c r="VOS107" s="140"/>
      <c r="VOT107" s="140"/>
      <c r="VOU107" s="140"/>
      <c r="VOV107" s="140"/>
      <c r="VOW107" s="140"/>
      <c r="VOX107" s="140"/>
      <c r="VOY107" s="140"/>
      <c r="VOZ107" s="140"/>
      <c r="VPA107" s="140"/>
      <c r="VPB107" s="140"/>
      <c r="VPC107" s="140"/>
      <c r="VPD107" s="140"/>
      <c r="VPE107" s="140"/>
      <c r="VPF107" s="140"/>
      <c r="VPG107" s="140"/>
      <c r="VPH107" s="140"/>
      <c r="VPI107" s="140"/>
      <c r="VPJ107" s="140"/>
      <c r="VPK107" s="140"/>
      <c r="VPL107" s="140"/>
      <c r="VPM107" s="140"/>
      <c r="VPN107" s="140"/>
      <c r="VPO107" s="140"/>
      <c r="VPP107" s="140"/>
      <c r="VPQ107" s="140"/>
      <c r="VPR107" s="140"/>
      <c r="VPS107" s="140"/>
      <c r="VPT107" s="140"/>
      <c r="VPU107" s="140"/>
      <c r="VPV107" s="140"/>
      <c r="VPW107" s="140"/>
      <c r="VPX107" s="140"/>
      <c r="VPY107" s="140"/>
      <c r="VPZ107" s="140"/>
      <c r="VQA107" s="140"/>
      <c r="VQB107" s="140"/>
      <c r="VQC107" s="140"/>
      <c r="VQD107" s="140"/>
      <c r="VQE107" s="140"/>
      <c r="VQF107" s="140"/>
      <c r="VQG107" s="140"/>
      <c r="VQH107" s="140"/>
      <c r="VQI107" s="140"/>
      <c r="VQJ107" s="140"/>
      <c r="VQK107" s="140"/>
      <c r="VQL107" s="140"/>
      <c r="VQM107" s="140"/>
      <c r="VQN107" s="140"/>
      <c r="VQO107" s="140"/>
      <c r="VQP107" s="140"/>
      <c r="VQQ107" s="140"/>
      <c r="VQR107" s="140"/>
      <c r="VQS107" s="140"/>
      <c r="VQT107" s="140"/>
      <c r="VQU107" s="140"/>
      <c r="VQV107" s="140"/>
      <c r="VQW107" s="140"/>
      <c r="VQX107" s="140"/>
      <c r="VQY107" s="140"/>
      <c r="VQZ107" s="140"/>
      <c r="VRA107" s="140"/>
      <c r="VRB107" s="140"/>
      <c r="VRC107" s="140"/>
      <c r="VRD107" s="140"/>
      <c r="VRE107" s="140"/>
      <c r="VRF107" s="140"/>
      <c r="VRG107" s="140"/>
      <c r="VRH107" s="140"/>
      <c r="VRI107" s="140"/>
      <c r="VRJ107" s="140"/>
      <c r="VRK107" s="140"/>
      <c r="VRL107" s="140"/>
      <c r="VRM107" s="140"/>
      <c r="VRN107" s="140"/>
      <c r="VRO107" s="140"/>
      <c r="VRP107" s="140"/>
      <c r="VRQ107" s="140"/>
      <c r="VRR107" s="140"/>
      <c r="VRS107" s="140"/>
      <c r="VRT107" s="140"/>
      <c r="VRU107" s="140"/>
      <c r="VRV107" s="140"/>
      <c r="VRW107" s="140"/>
      <c r="VRX107" s="140"/>
      <c r="VRY107" s="140"/>
      <c r="VRZ107" s="140"/>
      <c r="VSA107" s="140"/>
      <c r="VSB107" s="140"/>
      <c r="VSC107" s="140"/>
      <c r="VSD107" s="140"/>
      <c r="VSE107" s="140"/>
      <c r="VSF107" s="140"/>
      <c r="VSG107" s="140"/>
      <c r="VSH107" s="140"/>
      <c r="VSI107" s="140"/>
      <c r="VSJ107" s="140"/>
      <c r="VSK107" s="140"/>
      <c r="VSL107" s="140"/>
      <c r="VSM107" s="140"/>
      <c r="VSN107" s="140"/>
      <c r="VSO107" s="140"/>
      <c r="VSP107" s="140"/>
      <c r="VSQ107" s="140"/>
      <c r="VSR107" s="140"/>
      <c r="VSS107" s="140"/>
      <c r="VST107" s="140"/>
      <c r="VSU107" s="140"/>
      <c r="VSV107" s="140"/>
      <c r="VSW107" s="140"/>
      <c r="VSX107" s="140"/>
      <c r="VSY107" s="140"/>
      <c r="VSZ107" s="140"/>
      <c r="VTA107" s="140"/>
      <c r="VTB107" s="140"/>
      <c r="VTC107" s="140"/>
      <c r="VTD107" s="140"/>
      <c r="VTE107" s="140"/>
      <c r="VTF107" s="140"/>
      <c r="VTG107" s="140"/>
      <c r="VTH107" s="140"/>
      <c r="VTI107" s="140"/>
      <c r="VTJ107" s="140"/>
      <c r="VTK107" s="140"/>
      <c r="VTL107" s="140"/>
      <c r="VTM107" s="140"/>
      <c r="VTN107" s="140"/>
      <c r="VTO107" s="140"/>
      <c r="VTP107" s="140"/>
      <c r="VTQ107" s="140"/>
      <c r="VTR107" s="140"/>
      <c r="VTS107" s="140"/>
      <c r="VTT107" s="140"/>
      <c r="VTU107" s="140"/>
      <c r="VTV107" s="140"/>
      <c r="VTW107" s="140"/>
      <c r="VTX107" s="140"/>
      <c r="VTY107" s="140"/>
      <c r="VTZ107" s="140"/>
      <c r="VUA107" s="140"/>
      <c r="VUB107" s="140"/>
      <c r="VUC107" s="140"/>
      <c r="VUD107" s="140"/>
      <c r="VUE107" s="140"/>
      <c r="VUF107" s="140"/>
      <c r="VUG107" s="140"/>
      <c r="VUH107" s="140"/>
      <c r="VUI107" s="140"/>
      <c r="VUJ107" s="140"/>
      <c r="VUK107" s="140"/>
      <c r="VUL107" s="140"/>
      <c r="VUM107" s="140"/>
      <c r="VUN107" s="140"/>
      <c r="VUO107" s="140"/>
      <c r="VUP107" s="140"/>
      <c r="VUQ107" s="140"/>
      <c r="VUR107" s="140"/>
      <c r="VUS107" s="140"/>
      <c r="VUT107" s="140"/>
      <c r="VUU107" s="140"/>
      <c r="VUV107" s="140"/>
      <c r="VUW107" s="140"/>
      <c r="VUX107" s="140"/>
      <c r="VUY107" s="140"/>
      <c r="VUZ107" s="140"/>
      <c r="VVA107" s="140"/>
      <c r="VVB107" s="140"/>
      <c r="VVC107" s="140"/>
      <c r="VVD107" s="140"/>
      <c r="VVE107" s="140"/>
      <c r="VVF107" s="140"/>
      <c r="VVG107" s="140"/>
      <c r="VVH107" s="140"/>
      <c r="VVI107" s="140"/>
      <c r="VVJ107" s="140"/>
      <c r="VVK107" s="140"/>
      <c r="VVL107" s="140"/>
      <c r="VVM107" s="140"/>
      <c r="VVN107" s="140"/>
      <c r="VVO107" s="140"/>
      <c r="VVP107" s="140"/>
      <c r="VVQ107" s="140"/>
      <c r="VVR107" s="140"/>
      <c r="VVS107" s="140"/>
      <c r="VVT107" s="140"/>
      <c r="VVU107" s="140"/>
      <c r="VVV107" s="140"/>
      <c r="VVW107" s="140"/>
      <c r="VVX107" s="140"/>
      <c r="VVY107" s="140"/>
      <c r="VVZ107" s="140"/>
      <c r="VWA107" s="140"/>
      <c r="VWB107" s="140"/>
      <c r="VWC107" s="140"/>
      <c r="VWD107" s="140"/>
      <c r="VWE107" s="140"/>
      <c r="VWF107" s="140"/>
      <c r="VWG107" s="140"/>
      <c r="VWH107" s="140"/>
      <c r="VWI107" s="140"/>
      <c r="VWJ107" s="140"/>
      <c r="VWK107" s="140"/>
      <c r="VWL107" s="140"/>
      <c r="VWM107" s="140"/>
      <c r="VWN107" s="140"/>
      <c r="VWO107" s="140"/>
      <c r="VWP107" s="140"/>
      <c r="VWQ107" s="140"/>
      <c r="VWR107" s="140"/>
      <c r="VWS107" s="140"/>
      <c r="VWT107" s="140"/>
      <c r="VWU107" s="140"/>
      <c r="VWV107" s="140"/>
      <c r="VWW107" s="140"/>
      <c r="VWX107" s="140"/>
      <c r="VWY107" s="140"/>
      <c r="VWZ107" s="140"/>
      <c r="VXA107" s="140"/>
      <c r="VXB107" s="140"/>
      <c r="VXC107" s="140"/>
      <c r="VXD107" s="140"/>
      <c r="VXE107" s="140"/>
      <c r="VXF107" s="140"/>
      <c r="VXG107" s="140"/>
      <c r="VXH107" s="140"/>
      <c r="VXI107" s="140"/>
      <c r="VXJ107" s="140"/>
      <c r="VXK107" s="140"/>
      <c r="VXL107" s="140"/>
      <c r="VXM107" s="140"/>
      <c r="VXN107" s="140"/>
      <c r="VXO107" s="140"/>
      <c r="VXP107" s="140"/>
      <c r="VXQ107" s="140"/>
      <c r="VXR107" s="140"/>
      <c r="VXS107" s="140"/>
      <c r="VXT107" s="140"/>
      <c r="VXU107" s="140"/>
      <c r="VXV107" s="140"/>
      <c r="VXW107" s="140"/>
      <c r="VXX107" s="140"/>
      <c r="VXY107" s="140"/>
      <c r="VXZ107" s="140"/>
      <c r="VYA107" s="140"/>
      <c r="VYB107" s="140"/>
      <c r="VYC107" s="140"/>
      <c r="VYD107" s="140"/>
      <c r="VYE107" s="140"/>
      <c r="VYF107" s="140"/>
      <c r="VYG107" s="140"/>
      <c r="VYH107" s="140"/>
      <c r="VYI107" s="140"/>
      <c r="VYJ107" s="140"/>
      <c r="VYK107" s="140"/>
      <c r="VYL107" s="140"/>
      <c r="VYM107" s="140"/>
      <c r="VYN107" s="140"/>
      <c r="VYO107" s="140"/>
      <c r="VYP107" s="140"/>
      <c r="VYQ107" s="140"/>
      <c r="VYR107" s="140"/>
      <c r="VYS107" s="140"/>
      <c r="VYT107" s="140"/>
      <c r="VYU107" s="140"/>
      <c r="VYV107" s="140"/>
      <c r="VYW107" s="140"/>
      <c r="VYX107" s="140"/>
      <c r="VYY107" s="140"/>
      <c r="VYZ107" s="140"/>
      <c r="VZA107" s="140"/>
      <c r="VZB107" s="140"/>
      <c r="VZC107" s="140"/>
      <c r="VZD107" s="140"/>
      <c r="VZE107" s="140"/>
      <c r="VZF107" s="140"/>
      <c r="VZG107" s="140"/>
      <c r="VZH107" s="140"/>
      <c r="VZI107" s="140"/>
      <c r="VZJ107" s="140"/>
      <c r="VZK107" s="140"/>
      <c r="VZL107" s="140"/>
      <c r="VZM107" s="140"/>
      <c r="VZN107" s="140"/>
      <c r="VZO107" s="140"/>
      <c r="VZP107" s="140"/>
      <c r="VZQ107" s="140"/>
      <c r="VZR107" s="140"/>
      <c r="VZS107" s="140"/>
      <c r="VZT107" s="140"/>
      <c r="VZU107" s="140"/>
      <c r="VZV107" s="140"/>
      <c r="VZW107" s="140"/>
      <c r="VZX107" s="140"/>
      <c r="VZY107" s="140"/>
      <c r="VZZ107" s="140"/>
      <c r="WAA107" s="140"/>
      <c r="WAB107" s="140"/>
      <c r="WAC107" s="140"/>
      <c r="WAD107" s="140"/>
      <c r="WAE107" s="140"/>
      <c r="WAF107" s="140"/>
      <c r="WAG107" s="140"/>
      <c r="WAH107" s="140"/>
      <c r="WAI107" s="140"/>
      <c r="WAJ107" s="140"/>
      <c r="WAK107" s="140"/>
      <c r="WAL107" s="140"/>
      <c r="WAM107" s="140"/>
      <c r="WAN107" s="140"/>
      <c r="WAO107" s="140"/>
      <c r="WAP107" s="140"/>
      <c r="WAQ107" s="140"/>
      <c r="WAR107" s="140"/>
      <c r="WAS107" s="140"/>
      <c r="WAT107" s="140"/>
      <c r="WAU107" s="140"/>
      <c r="WAV107" s="140"/>
      <c r="WAW107" s="140"/>
      <c r="WAX107" s="140"/>
      <c r="WAY107" s="140"/>
      <c r="WAZ107" s="140"/>
      <c r="WBA107" s="140"/>
      <c r="WBB107" s="140"/>
      <c r="WBC107" s="140"/>
      <c r="WBD107" s="140"/>
      <c r="WBE107" s="140"/>
      <c r="WBF107" s="140"/>
      <c r="WBG107" s="140"/>
      <c r="WBH107" s="140"/>
      <c r="WBI107" s="140"/>
      <c r="WBJ107" s="140"/>
      <c r="WBK107" s="140"/>
      <c r="WBL107" s="140"/>
      <c r="WBM107" s="140"/>
      <c r="WBN107" s="140"/>
      <c r="WBO107" s="140"/>
      <c r="WBP107" s="140"/>
      <c r="WBQ107" s="140"/>
      <c r="WBR107" s="140"/>
      <c r="WBS107" s="140"/>
      <c r="WBT107" s="140"/>
      <c r="WBU107" s="140"/>
      <c r="WBV107" s="140"/>
      <c r="WBW107" s="140"/>
      <c r="WBX107" s="140"/>
      <c r="WBY107" s="140"/>
      <c r="WBZ107" s="140"/>
      <c r="WCA107" s="140"/>
      <c r="WCB107" s="140"/>
      <c r="WCC107" s="140"/>
      <c r="WCD107" s="140"/>
      <c r="WCE107" s="140"/>
      <c r="WCF107" s="140"/>
      <c r="WCG107" s="140"/>
      <c r="WCH107" s="140"/>
      <c r="WCI107" s="140"/>
      <c r="WCJ107" s="140"/>
      <c r="WCK107" s="140"/>
      <c r="WCL107" s="140"/>
      <c r="WCM107" s="140"/>
      <c r="WCN107" s="140"/>
      <c r="WCO107" s="140"/>
      <c r="WCP107" s="140"/>
      <c r="WCQ107" s="140"/>
      <c r="WCR107" s="140"/>
      <c r="WCS107" s="140"/>
      <c r="WCT107" s="140"/>
      <c r="WCU107" s="140"/>
      <c r="WCV107" s="140"/>
      <c r="WCW107" s="140"/>
      <c r="WCX107" s="140"/>
      <c r="WCY107" s="140"/>
      <c r="WCZ107" s="140"/>
      <c r="WDA107" s="140"/>
      <c r="WDB107" s="140"/>
      <c r="WDC107" s="140"/>
      <c r="WDD107" s="140"/>
      <c r="WDE107" s="140"/>
      <c r="WDF107" s="140"/>
      <c r="WDG107" s="140"/>
      <c r="WDH107" s="140"/>
      <c r="WDI107" s="140"/>
      <c r="WDJ107" s="140"/>
      <c r="WDK107" s="140"/>
      <c r="WDL107" s="140"/>
      <c r="WDM107" s="140"/>
      <c r="WDN107" s="140"/>
      <c r="WDO107" s="140"/>
      <c r="WDP107" s="140"/>
      <c r="WDQ107" s="140"/>
      <c r="WDR107" s="140"/>
      <c r="WDS107" s="140"/>
      <c r="WDT107" s="140"/>
      <c r="WDU107" s="140"/>
      <c r="WDV107" s="140"/>
      <c r="WDW107" s="140"/>
      <c r="WDX107" s="140"/>
      <c r="WDY107" s="140"/>
      <c r="WDZ107" s="140"/>
      <c r="WEA107" s="140"/>
      <c r="WEB107" s="140"/>
      <c r="WEC107" s="140"/>
      <c r="WED107" s="140"/>
      <c r="WEE107" s="140"/>
      <c r="WEF107" s="140"/>
      <c r="WEG107" s="140"/>
      <c r="WEH107" s="140"/>
      <c r="WEI107" s="140"/>
      <c r="WEJ107" s="140"/>
      <c r="WEK107" s="140"/>
      <c r="WEL107" s="140"/>
      <c r="WEM107" s="140"/>
      <c r="WEN107" s="140"/>
      <c r="WEO107" s="140"/>
      <c r="WEP107" s="140"/>
      <c r="WEQ107" s="140"/>
      <c r="WER107" s="140"/>
      <c r="WES107" s="140"/>
      <c r="WET107" s="140"/>
      <c r="WEU107" s="140"/>
      <c r="WEV107" s="140"/>
      <c r="WEW107" s="140"/>
      <c r="WEX107" s="140"/>
      <c r="WEY107" s="140"/>
      <c r="WEZ107" s="140"/>
      <c r="WFA107" s="140"/>
      <c r="WFB107" s="140"/>
      <c r="WFC107" s="140"/>
      <c r="WFD107" s="140"/>
      <c r="WFE107" s="140"/>
      <c r="WFF107" s="140"/>
      <c r="WFG107" s="140"/>
      <c r="WFH107" s="140"/>
      <c r="WFI107" s="140"/>
      <c r="WFJ107" s="140"/>
      <c r="WFK107" s="140"/>
      <c r="WFL107" s="140"/>
      <c r="WFM107" s="140"/>
      <c r="WFN107" s="140"/>
      <c r="WFO107" s="140"/>
      <c r="WFP107" s="140"/>
      <c r="WFQ107" s="140"/>
      <c r="WFR107" s="140"/>
      <c r="WFS107" s="140"/>
      <c r="WFT107" s="140"/>
      <c r="WFU107" s="140"/>
      <c r="WFV107" s="140"/>
      <c r="WFW107" s="140"/>
      <c r="WFX107" s="140"/>
      <c r="WFY107" s="140"/>
      <c r="WFZ107" s="140"/>
      <c r="WGA107" s="140"/>
      <c r="WGB107" s="140"/>
      <c r="WGC107" s="140"/>
      <c r="WGD107" s="140"/>
      <c r="WGE107" s="140"/>
      <c r="WGF107" s="140"/>
      <c r="WGG107" s="140"/>
      <c r="WGH107" s="140"/>
      <c r="WGI107" s="140"/>
      <c r="WGJ107" s="140"/>
      <c r="WGK107" s="140"/>
      <c r="WGL107" s="140"/>
      <c r="WGM107" s="140"/>
      <c r="WGN107" s="140"/>
      <c r="WGO107" s="140"/>
      <c r="WGP107" s="140"/>
      <c r="WGQ107" s="140"/>
      <c r="WGR107" s="140"/>
      <c r="WGS107" s="140"/>
      <c r="WGT107" s="140"/>
      <c r="WGU107" s="140"/>
      <c r="WGV107" s="140"/>
      <c r="WGW107" s="140"/>
      <c r="WGX107" s="140"/>
      <c r="WGY107" s="140"/>
      <c r="WGZ107" s="140"/>
      <c r="WHA107" s="140"/>
      <c r="WHB107" s="140"/>
      <c r="WHC107" s="140"/>
      <c r="WHD107" s="140"/>
      <c r="WHE107" s="140"/>
      <c r="WHF107" s="140"/>
      <c r="WHG107" s="140"/>
      <c r="WHH107" s="140"/>
      <c r="WHI107" s="140"/>
      <c r="WHJ107" s="140"/>
      <c r="WHK107" s="140"/>
      <c r="WHL107" s="140"/>
      <c r="WHM107" s="140"/>
      <c r="WHN107" s="140"/>
      <c r="WHO107" s="140"/>
      <c r="WHP107" s="140"/>
      <c r="WHQ107" s="140"/>
      <c r="WHR107" s="140"/>
      <c r="WHS107" s="140"/>
      <c r="WHT107" s="140"/>
      <c r="WHU107" s="140"/>
      <c r="WHV107" s="140"/>
      <c r="WHW107" s="140"/>
      <c r="WHX107" s="140"/>
      <c r="WHY107" s="140"/>
      <c r="WHZ107" s="140"/>
      <c r="WIA107" s="140"/>
      <c r="WIB107" s="140"/>
      <c r="WIC107" s="140"/>
      <c r="WID107" s="140"/>
      <c r="WIE107" s="140"/>
      <c r="WIF107" s="140"/>
      <c r="WIG107" s="140"/>
      <c r="WIH107" s="140"/>
      <c r="WII107" s="140"/>
      <c r="WIJ107" s="140"/>
      <c r="WIK107" s="140"/>
      <c r="WIL107" s="140"/>
      <c r="WIM107" s="140"/>
      <c r="WIN107" s="140"/>
      <c r="WIO107" s="140"/>
      <c r="WIP107" s="140"/>
      <c r="WIQ107" s="140"/>
      <c r="WIR107" s="140"/>
      <c r="WIS107" s="140"/>
      <c r="WIT107" s="140"/>
      <c r="WIU107" s="140"/>
      <c r="WIV107" s="140"/>
      <c r="WIW107" s="140"/>
      <c r="WIX107" s="140"/>
      <c r="WIY107" s="140"/>
      <c r="WIZ107" s="140"/>
      <c r="WJA107" s="140"/>
      <c r="WJB107" s="140"/>
      <c r="WJC107" s="140"/>
      <c r="WJD107" s="140"/>
      <c r="WJE107" s="140"/>
      <c r="WJF107" s="140"/>
      <c r="WJG107" s="140"/>
      <c r="WJH107" s="140"/>
      <c r="WJI107" s="140"/>
      <c r="WJJ107" s="140"/>
      <c r="WJK107" s="140"/>
      <c r="WJL107" s="140"/>
      <c r="WJM107" s="140"/>
      <c r="WJN107" s="140"/>
      <c r="WJO107" s="140"/>
      <c r="WJP107" s="140"/>
      <c r="WJQ107" s="140"/>
      <c r="WJR107" s="140"/>
      <c r="WJS107" s="140"/>
      <c r="WJT107" s="140"/>
      <c r="WJU107" s="140"/>
      <c r="WJV107" s="140"/>
      <c r="WJW107" s="140"/>
      <c r="WJX107" s="140"/>
      <c r="WJY107" s="140"/>
      <c r="WJZ107" s="140"/>
      <c r="WKA107" s="140"/>
      <c r="WKB107" s="140"/>
      <c r="WKC107" s="140"/>
      <c r="WKD107" s="140"/>
      <c r="WKE107" s="140"/>
      <c r="WKF107" s="140"/>
      <c r="WKG107" s="140"/>
      <c r="WKH107" s="140"/>
      <c r="WKI107" s="140"/>
      <c r="WKJ107" s="140"/>
      <c r="WKK107" s="140"/>
      <c r="WKL107" s="140"/>
      <c r="WKM107" s="140"/>
      <c r="WKN107" s="140"/>
      <c r="WKO107" s="140"/>
      <c r="WKP107" s="140"/>
      <c r="WKQ107" s="140"/>
      <c r="WKR107" s="140"/>
      <c r="WKS107" s="140"/>
      <c r="WKT107" s="140"/>
      <c r="WKU107" s="140"/>
      <c r="WKV107" s="140"/>
      <c r="WKW107" s="140"/>
      <c r="WKX107" s="140"/>
      <c r="WKY107" s="140"/>
      <c r="WKZ107" s="140"/>
      <c r="WLA107" s="140"/>
      <c r="WLB107" s="140"/>
      <c r="WLC107" s="140"/>
      <c r="WLD107" s="140"/>
      <c r="WLE107" s="140"/>
      <c r="WLF107" s="140"/>
      <c r="WLG107" s="140"/>
      <c r="WLH107" s="140"/>
      <c r="WLI107" s="140"/>
      <c r="WLJ107" s="140"/>
      <c r="WLK107" s="140"/>
      <c r="WLL107" s="140"/>
      <c r="WLM107" s="140"/>
      <c r="WLN107" s="140"/>
      <c r="WLO107" s="140"/>
      <c r="WLP107" s="140"/>
      <c r="WLQ107" s="140"/>
      <c r="WLR107" s="140"/>
      <c r="WLS107" s="140"/>
      <c r="WLT107" s="140"/>
      <c r="WLU107" s="140"/>
      <c r="WLV107" s="140"/>
      <c r="WLW107" s="140"/>
      <c r="WLX107" s="140"/>
      <c r="WLY107" s="140"/>
      <c r="WLZ107" s="140"/>
      <c r="WMA107" s="140"/>
      <c r="WMB107" s="140"/>
      <c r="WMC107" s="140"/>
      <c r="WMD107" s="140"/>
      <c r="WME107" s="140"/>
      <c r="WMF107" s="140"/>
      <c r="WMG107" s="140"/>
      <c r="WMH107" s="140"/>
      <c r="WMI107" s="140"/>
      <c r="WMJ107" s="140"/>
      <c r="WMK107" s="140"/>
      <c r="WML107" s="140"/>
      <c r="WMM107" s="140"/>
      <c r="WMN107" s="140"/>
      <c r="WMO107" s="140"/>
      <c r="WMP107" s="140"/>
      <c r="WMQ107" s="140"/>
      <c r="WMR107" s="140"/>
      <c r="WMS107" s="140"/>
      <c r="WMT107" s="140"/>
      <c r="WMU107" s="140"/>
      <c r="WMV107" s="140"/>
      <c r="WMW107" s="140"/>
      <c r="WMX107" s="140"/>
      <c r="WMY107" s="140"/>
      <c r="WMZ107" s="140"/>
      <c r="WNA107" s="140"/>
      <c r="WNB107" s="140"/>
      <c r="WNC107" s="140"/>
      <c r="WND107" s="140"/>
      <c r="WNE107" s="140"/>
      <c r="WNF107" s="140"/>
      <c r="WNG107" s="140"/>
      <c r="WNH107" s="140"/>
      <c r="WNI107" s="140"/>
      <c r="WNJ107" s="140"/>
      <c r="WNK107" s="140"/>
      <c r="WNL107" s="140"/>
      <c r="WNM107" s="140"/>
      <c r="WNN107" s="140"/>
      <c r="WNO107" s="140"/>
      <c r="WNP107" s="140"/>
      <c r="WNQ107" s="140"/>
      <c r="WNR107" s="140"/>
      <c r="WNS107" s="140"/>
      <c r="WNT107" s="140"/>
      <c r="WNU107" s="140"/>
      <c r="WNV107" s="140"/>
      <c r="WNW107" s="140"/>
      <c r="WNX107" s="140"/>
      <c r="WNY107" s="140"/>
      <c r="WNZ107" s="140"/>
      <c r="WOA107" s="140"/>
      <c r="WOB107" s="140"/>
      <c r="WOC107" s="140"/>
      <c r="WOD107" s="140"/>
      <c r="WOE107" s="140"/>
      <c r="WOF107" s="140"/>
      <c r="WOG107" s="140"/>
      <c r="WOH107" s="140"/>
      <c r="WOI107" s="140"/>
      <c r="WOJ107" s="140"/>
      <c r="WOK107" s="140"/>
      <c r="WOL107" s="140"/>
      <c r="WOM107" s="140"/>
      <c r="WON107" s="140"/>
      <c r="WOO107" s="140"/>
      <c r="WOP107" s="140"/>
      <c r="WOQ107" s="140"/>
      <c r="WOR107" s="140"/>
      <c r="WOS107" s="140"/>
      <c r="WOT107" s="140"/>
      <c r="WOU107" s="140"/>
      <c r="WOV107" s="140"/>
      <c r="WOW107" s="140"/>
      <c r="WOX107" s="140"/>
      <c r="WOY107" s="140"/>
      <c r="WOZ107" s="140"/>
      <c r="WPA107" s="140"/>
      <c r="WPB107" s="140"/>
      <c r="WPC107" s="140"/>
      <c r="WPD107" s="140"/>
      <c r="WPE107" s="140"/>
      <c r="WPF107" s="140"/>
      <c r="WPG107" s="140"/>
      <c r="WPH107" s="140"/>
      <c r="WPI107" s="140"/>
      <c r="WPJ107" s="140"/>
      <c r="WPK107" s="140"/>
      <c r="WPL107" s="140"/>
      <c r="WPM107" s="140"/>
      <c r="WPN107" s="140"/>
      <c r="WPO107" s="140"/>
      <c r="WPP107" s="140"/>
      <c r="WPQ107" s="140"/>
      <c r="WPR107" s="140"/>
      <c r="WPS107" s="140"/>
      <c r="WPT107" s="140"/>
      <c r="WPU107" s="140"/>
      <c r="WPV107" s="140"/>
      <c r="WPW107" s="140"/>
      <c r="WPX107" s="140"/>
      <c r="WPY107" s="140"/>
      <c r="WPZ107" s="140"/>
      <c r="WQA107" s="140"/>
      <c r="WQB107" s="140"/>
      <c r="WQC107" s="140"/>
      <c r="WQD107" s="140"/>
      <c r="WQE107" s="140"/>
      <c r="WQF107" s="140"/>
      <c r="WQG107" s="140"/>
      <c r="WQH107" s="140"/>
      <c r="WQI107" s="140"/>
      <c r="WQJ107" s="140"/>
      <c r="WQK107" s="140"/>
      <c r="WQL107" s="140"/>
      <c r="WQM107" s="140"/>
      <c r="WQN107" s="140"/>
      <c r="WQO107" s="140"/>
      <c r="WQP107" s="140"/>
      <c r="WQQ107" s="140"/>
      <c r="WQR107" s="140"/>
      <c r="WQS107" s="140"/>
      <c r="WQT107" s="140"/>
      <c r="WQU107" s="140"/>
      <c r="WQV107" s="140"/>
      <c r="WQW107" s="140"/>
      <c r="WQX107" s="140"/>
      <c r="WQY107" s="140"/>
      <c r="WQZ107" s="140"/>
      <c r="WRA107" s="140"/>
      <c r="WRB107" s="140"/>
      <c r="WRC107" s="140"/>
      <c r="WRD107" s="140"/>
      <c r="WRE107" s="140"/>
      <c r="WRF107" s="140"/>
      <c r="WRG107" s="140"/>
      <c r="WRH107" s="140"/>
      <c r="WRI107" s="140"/>
      <c r="WRJ107" s="140"/>
      <c r="WRK107" s="140"/>
      <c r="WRL107" s="140"/>
      <c r="WRM107" s="140"/>
      <c r="WRN107" s="140"/>
      <c r="WRO107" s="140"/>
      <c r="WRP107" s="140"/>
      <c r="WRQ107" s="140"/>
      <c r="WRR107" s="140"/>
      <c r="WRS107" s="140"/>
      <c r="WRT107" s="140"/>
      <c r="WRU107" s="140"/>
      <c r="WRV107" s="140"/>
      <c r="WRW107" s="140"/>
      <c r="WRX107" s="140"/>
      <c r="WRY107" s="140"/>
      <c r="WRZ107" s="140"/>
      <c r="WSA107" s="140"/>
      <c r="WSB107" s="140"/>
      <c r="WSC107" s="140"/>
      <c r="WSD107" s="140"/>
      <c r="WSE107" s="140"/>
      <c r="WSF107" s="140"/>
      <c r="WSG107" s="140"/>
      <c r="WSH107" s="140"/>
      <c r="WSI107" s="140"/>
      <c r="WSJ107" s="140"/>
      <c r="WSK107" s="140"/>
      <c r="WSL107" s="140"/>
      <c r="WSM107" s="140"/>
      <c r="WSN107" s="140"/>
      <c r="WSO107" s="140"/>
      <c r="WSP107" s="140"/>
      <c r="WSQ107" s="140"/>
      <c r="WSR107" s="140"/>
      <c r="WSS107" s="140"/>
      <c r="WST107" s="140"/>
      <c r="WSU107" s="140"/>
      <c r="WSV107" s="140"/>
      <c r="WSW107" s="140"/>
      <c r="WSX107" s="140"/>
      <c r="WSY107" s="140"/>
      <c r="WSZ107" s="140"/>
      <c r="WTA107" s="140"/>
      <c r="WTB107" s="140"/>
      <c r="WTC107" s="140"/>
      <c r="WTD107" s="140"/>
      <c r="WTE107" s="140"/>
      <c r="WTF107" s="140"/>
      <c r="WTG107" s="140"/>
      <c r="WTH107" s="140"/>
      <c r="WTI107" s="140"/>
      <c r="WTJ107" s="140"/>
      <c r="WTK107" s="140"/>
      <c r="WTL107" s="140"/>
      <c r="WTM107" s="140"/>
      <c r="WTN107" s="140"/>
      <c r="WTO107" s="140"/>
      <c r="WTP107" s="140"/>
      <c r="WTQ107" s="140"/>
      <c r="WTR107" s="140"/>
      <c r="WTS107" s="140"/>
      <c r="WTT107" s="140"/>
      <c r="WTU107" s="140"/>
      <c r="WTV107" s="140"/>
      <c r="WTW107" s="140"/>
      <c r="WTX107" s="140"/>
      <c r="WTY107" s="140"/>
      <c r="WTZ107" s="140"/>
      <c r="WUA107" s="140"/>
      <c r="WUB107" s="140"/>
      <c r="WUC107" s="140"/>
      <c r="WUD107" s="140"/>
      <c r="WUE107" s="140"/>
      <c r="WUF107" s="140"/>
      <c r="WUG107" s="140"/>
      <c r="WUH107" s="140"/>
      <c r="WUI107" s="140"/>
      <c r="WUJ107" s="140"/>
      <c r="WUK107" s="140"/>
      <c r="WUL107" s="140"/>
      <c r="WUM107" s="140"/>
      <c r="WUN107" s="140"/>
      <c r="WUO107" s="140"/>
      <c r="WUP107" s="140"/>
      <c r="WUQ107" s="140"/>
      <c r="WUR107" s="140"/>
      <c r="WUS107" s="140"/>
      <c r="WUT107" s="140"/>
      <c r="WUU107" s="140"/>
      <c r="WUV107" s="140"/>
      <c r="WUW107" s="140"/>
      <c r="WUX107" s="140"/>
      <c r="WUY107" s="140"/>
      <c r="WUZ107" s="140"/>
      <c r="WVA107" s="140"/>
      <c r="WVB107" s="140"/>
      <c r="WVC107" s="140"/>
      <c r="WVD107" s="140"/>
      <c r="WVE107" s="140"/>
      <c r="WVF107" s="140"/>
      <c r="WVG107" s="140"/>
      <c r="WVH107" s="140"/>
      <c r="WVI107" s="140"/>
      <c r="WVJ107" s="140"/>
      <c r="WVK107" s="140"/>
      <c r="WVL107" s="140"/>
      <c r="WVM107" s="140"/>
      <c r="WVN107" s="140"/>
      <c r="WVO107" s="140"/>
      <c r="WVP107" s="140"/>
      <c r="WVQ107" s="140"/>
      <c r="WVR107" s="140"/>
      <c r="WVS107" s="140"/>
      <c r="WVT107" s="140"/>
      <c r="WVU107" s="140"/>
      <c r="WVV107" s="140"/>
      <c r="WVW107" s="140"/>
      <c r="WVX107" s="140"/>
      <c r="WVY107" s="140"/>
      <c r="WVZ107" s="140"/>
      <c r="WWA107" s="140"/>
      <c r="WWB107" s="140"/>
      <c r="WWC107" s="140"/>
      <c r="WWD107" s="140"/>
      <c r="WWE107" s="140"/>
      <c r="WWF107" s="140"/>
      <c r="WWG107" s="140"/>
      <c r="WWH107" s="140"/>
      <c r="WWI107" s="140"/>
      <c r="WWJ107" s="140"/>
      <c r="WWK107" s="140"/>
      <c r="WWL107" s="140"/>
      <c r="WWM107" s="140"/>
      <c r="WWN107" s="140"/>
      <c r="WWO107" s="140"/>
      <c r="WWP107" s="140"/>
      <c r="WWQ107" s="140"/>
      <c r="WWR107" s="140"/>
      <c r="WWS107" s="140"/>
      <c r="WWT107" s="140"/>
      <c r="WWU107" s="140"/>
      <c r="WWV107" s="140"/>
      <c r="WWW107" s="140"/>
      <c r="WWX107" s="140"/>
      <c r="WWY107" s="140"/>
      <c r="WWZ107" s="140"/>
      <c r="WXA107" s="140"/>
      <c r="WXB107" s="140"/>
      <c r="WXC107" s="140"/>
      <c r="WXD107" s="140"/>
      <c r="WXE107" s="140"/>
      <c r="WXF107" s="140"/>
      <c r="WXG107" s="140"/>
      <c r="WXH107" s="140"/>
      <c r="WXI107" s="140"/>
      <c r="WXJ107" s="140"/>
      <c r="WXK107" s="140"/>
      <c r="WXL107" s="140"/>
      <c r="WXM107" s="140"/>
      <c r="WXN107" s="140"/>
      <c r="WXO107" s="140"/>
      <c r="WXP107" s="140"/>
      <c r="WXQ107" s="140"/>
      <c r="WXR107" s="140"/>
      <c r="WXS107" s="140"/>
      <c r="WXT107" s="140"/>
      <c r="WXU107" s="140"/>
      <c r="WXV107" s="140"/>
      <c r="WXW107" s="140"/>
      <c r="WXX107" s="140"/>
      <c r="WXY107" s="140"/>
      <c r="WXZ107" s="140"/>
      <c r="WYA107" s="140"/>
      <c r="WYB107" s="140"/>
      <c r="WYC107" s="140"/>
      <c r="WYD107" s="140"/>
      <c r="WYE107" s="140"/>
      <c r="WYF107" s="140"/>
      <c r="WYG107" s="140"/>
      <c r="WYH107" s="140"/>
      <c r="WYI107" s="140"/>
      <c r="WYJ107" s="140"/>
      <c r="WYK107" s="140"/>
      <c r="WYL107" s="140"/>
      <c r="WYM107" s="140"/>
      <c r="WYN107" s="140"/>
      <c r="WYO107" s="140"/>
      <c r="WYP107" s="140"/>
      <c r="WYQ107" s="140"/>
      <c r="WYR107" s="140"/>
      <c r="WYS107" s="140"/>
      <c r="WYT107" s="140"/>
      <c r="WYU107" s="140"/>
      <c r="WYV107" s="140"/>
      <c r="WYW107" s="140"/>
      <c r="WYX107" s="140"/>
      <c r="WYY107" s="140"/>
      <c r="WYZ107" s="140"/>
      <c r="WZA107" s="140"/>
      <c r="WZB107" s="140"/>
      <c r="WZC107" s="140"/>
      <c r="WZD107" s="140"/>
      <c r="WZE107" s="140"/>
      <c r="WZF107" s="140"/>
      <c r="WZG107" s="140"/>
      <c r="WZH107" s="140"/>
      <c r="WZI107" s="140"/>
      <c r="WZJ107" s="140"/>
      <c r="WZK107" s="140"/>
      <c r="WZL107" s="140"/>
      <c r="WZM107" s="140"/>
      <c r="WZN107" s="140"/>
      <c r="WZO107" s="140"/>
      <c r="WZP107" s="140"/>
      <c r="WZQ107" s="140"/>
      <c r="WZR107" s="140"/>
      <c r="WZS107" s="140"/>
      <c r="WZT107" s="140"/>
      <c r="WZU107" s="140"/>
      <c r="WZV107" s="140"/>
      <c r="WZW107" s="140"/>
      <c r="WZX107" s="140"/>
      <c r="WZY107" s="140"/>
      <c r="WZZ107" s="140"/>
      <c r="XAA107" s="140"/>
      <c r="XAB107" s="140"/>
      <c r="XAC107" s="140"/>
      <c r="XAD107" s="140"/>
      <c r="XAE107" s="140"/>
      <c r="XAF107" s="140"/>
      <c r="XAG107" s="140"/>
      <c r="XAH107" s="140"/>
      <c r="XAI107" s="140"/>
      <c r="XAJ107" s="140"/>
      <c r="XAK107" s="140"/>
      <c r="XAL107" s="140"/>
      <c r="XAM107" s="140"/>
      <c r="XAN107" s="140"/>
      <c r="XAO107" s="140"/>
      <c r="XAP107" s="140"/>
      <c r="XAQ107" s="140"/>
      <c r="XAR107" s="140"/>
      <c r="XAS107" s="140"/>
      <c r="XAT107" s="140"/>
      <c r="XAU107" s="140"/>
      <c r="XAV107" s="140"/>
      <c r="XAW107" s="140"/>
      <c r="XAX107" s="140"/>
      <c r="XAY107" s="140"/>
      <c r="XAZ107" s="140"/>
      <c r="XBA107" s="140"/>
      <c r="XBB107" s="140"/>
      <c r="XBC107" s="140"/>
      <c r="XBD107" s="140"/>
      <c r="XBE107" s="140"/>
      <c r="XBF107" s="140"/>
      <c r="XBG107" s="140"/>
      <c r="XBH107" s="140"/>
      <c r="XBI107" s="140"/>
      <c r="XBJ107" s="140"/>
      <c r="XBK107" s="140"/>
      <c r="XBL107" s="140"/>
      <c r="XBM107" s="140"/>
      <c r="XBN107" s="140"/>
      <c r="XBO107" s="140"/>
      <c r="XBP107" s="140"/>
      <c r="XBQ107" s="140"/>
      <c r="XBR107" s="140"/>
      <c r="XBS107" s="140"/>
      <c r="XBT107" s="140"/>
      <c r="XBU107" s="140"/>
      <c r="XBV107" s="140"/>
      <c r="XBW107" s="140"/>
      <c r="XBX107" s="140"/>
      <c r="XBY107" s="140"/>
      <c r="XBZ107" s="140"/>
      <c r="XCA107" s="140"/>
      <c r="XCB107" s="140"/>
      <c r="XCC107" s="140"/>
      <c r="XCD107" s="140"/>
      <c r="XCE107" s="140"/>
      <c r="XCF107" s="140"/>
      <c r="XCG107" s="140"/>
      <c r="XCH107" s="140"/>
      <c r="XCI107" s="140"/>
      <c r="XCJ107" s="140"/>
      <c r="XCK107" s="140"/>
      <c r="XCL107" s="140"/>
      <c r="XCM107" s="140"/>
      <c r="XCN107" s="140"/>
      <c r="XCO107" s="140"/>
      <c r="XCP107" s="140"/>
      <c r="XCQ107" s="140"/>
      <c r="XCR107" s="140"/>
      <c r="XCS107" s="140"/>
      <c r="XCT107" s="140"/>
      <c r="XCU107" s="140"/>
      <c r="XCV107" s="140"/>
      <c r="XCW107" s="140"/>
      <c r="XCX107" s="140"/>
      <c r="XCY107" s="140"/>
      <c r="XCZ107" s="140"/>
      <c r="XDA107" s="140"/>
      <c r="XDB107" s="140"/>
      <c r="XDC107" s="140"/>
      <c r="XDD107" s="140"/>
      <c r="XDE107" s="140"/>
      <c r="XDF107" s="140"/>
      <c r="XDG107" s="140"/>
      <c r="XDH107" s="140"/>
      <c r="XDI107" s="140"/>
      <c r="XDJ107" s="140"/>
      <c r="XDK107" s="140"/>
      <c r="XDL107" s="140"/>
      <c r="XDM107" s="140"/>
      <c r="XDN107" s="140"/>
      <c r="XDO107" s="140"/>
      <c r="XDP107" s="140"/>
      <c r="XDQ107" s="140"/>
      <c r="XDR107" s="140"/>
      <c r="XDS107" s="140"/>
      <c r="XDT107" s="140"/>
      <c r="XDU107" s="140"/>
      <c r="XDV107" s="140"/>
      <c r="XDW107" s="140"/>
      <c r="XDX107" s="140"/>
      <c r="XDY107" s="140"/>
      <c r="XDZ107" s="140"/>
      <c r="XEA107" s="140"/>
      <c r="XEB107" s="140"/>
      <c r="XEC107" s="140"/>
      <c r="XED107" s="140"/>
      <c r="XEE107" s="140"/>
      <c r="XEF107" s="140"/>
      <c r="XEG107" s="140"/>
      <c r="XEH107" s="140"/>
      <c r="XEI107" s="140"/>
      <c r="XEJ107" s="140"/>
      <c r="XEK107" s="140"/>
      <c r="XEL107" s="140"/>
      <c r="XEM107" s="140"/>
      <c r="XEN107" s="140"/>
      <c r="XEO107" s="140"/>
      <c r="XEP107" s="140"/>
      <c r="XEQ107" s="140"/>
      <c r="XER107" s="140"/>
      <c r="XES107" s="140"/>
      <c r="XET107" s="140"/>
      <c r="XEU107" s="140"/>
      <c r="XEV107" s="140"/>
      <c r="XEW107" s="140"/>
      <c r="XEX107" s="140"/>
      <c r="XEY107" s="140"/>
      <c r="XEZ107" s="140"/>
      <c r="XFA107" s="140"/>
      <c r="XFB107" s="140"/>
    </row>
    <row r="108" spans="1:16382" s="139" customFormat="1" hidden="1">
      <c r="A108" s="218"/>
      <c r="B108" s="218"/>
      <c r="C108" s="218"/>
      <c r="D108" s="218"/>
      <c r="E108" s="218"/>
      <c r="F108" s="218"/>
      <c r="G108" s="218"/>
      <c r="H108" s="218"/>
      <c r="I108" s="218"/>
      <c r="J108" s="218"/>
      <c r="K108" s="218"/>
      <c r="L108" s="218"/>
      <c r="M108" s="218"/>
      <c r="N108" s="218"/>
      <c r="O108" s="218"/>
      <c r="P108" s="218"/>
      <c r="Q108" s="133"/>
      <c r="R108" s="133"/>
      <c r="S108" s="133"/>
      <c r="T108" s="133"/>
      <c r="U108" s="317"/>
      <c r="V108" s="218"/>
      <c r="W108" s="218"/>
      <c r="X108" s="218"/>
      <c r="Y108" s="218"/>
      <c r="Z108" s="218"/>
      <c r="AA108" s="313"/>
    </row>
    <row r="109" spans="1:16382" s="139" customFormat="1" hidden="1">
      <c r="A109" s="218"/>
      <c r="B109" s="218"/>
      <c r="C109" s="218"/>
      <c r="D109" s="218"/>
      <c r="E109" s="218"/>
      <c r="F109" s="218"/>
      <c r="G109" s="218"/>
      <c r="H109" s="218"/>
      <c r="I109" s="218"/>
      <c r="J109" s="218"/>
      <c r="K109" s="218"/>
      <c r="L109" s="218"/>
      <c r="M109" s="218"/>
      <c r="N109" s="218"/>
      <c r="O109" s="218"/>
      <c r="P109" s="218"/>
      <c r="Q109" s="133"/>
      <c r="R109" s="133"/>
      <c r="S109" s="133"/>
      <c r="T109" s="133"/>
      <c r="U109" s="317"/>
      <c r="V109" s="218"/>
      <c r="W109" s="218"/>
      <c r="X109" s="218"/>
      <c r="Y109" s="218"/>
      <c r="Z109" s="218"/>
      <c r="AA109" s="313"/>
    </row>
    <row r="110" spans="1:16382" s="139" customFormat="1" hidden="1">
      <c r="A110" s="218"/>
      <c r="B110" s="218"/>
      <c r="C110" s="218"/>
      <c r="D110" s="218"/>
      <c r="E110" s="218"/>
      <c r="F110" s="218"/>
      <c r="G110" s="218"/>
      <c r="H110" s="218"/>
      <c r="I110" s="218"/>
      <c r="J110" s="218"/>
      <c r="K110" s="218"/>
      <c r="L110" s="218"/>
      <c r="M110" s="218"/>
      <c r="N110" s="218"/>
      <c r="O110" s="218"/>
      <c r="P110" s="218"/>
      <c r="Q110" s="133"/>
      <c r="R110" s="133"/>
      <c r="S110" s="133"/>
      <c r="T110" s="133"/>
      <c r="U110" s="317"/>
      <c r="V110" s="218"/>
      <c r="W110" s="218"/>
      <c r="X110" s="218"/>
      <c r="Y110" s="218"/>
      <c r="Z110" s="218"/>
      <c r="AA110" s="313"/>
    </row>
    <row r="111" spans="1:16382" s="139" customFormat="1" hidden="1">
      <c r="A111" s="232"/>
      <c r="B111" s="232"/>
      <c r="C111" s="232"/>
      <c r="D111" s="232"/>
      <c r="E111" s="232"/>
      <c r="F111" s="232"/>
      <c r="G111" s="232"/>
      <c r="H111" s="232"/>
      <c r="I111" s="232"/>
      <c r="J111" s="232"/>
      <c r="K111" s="232"/>
      <c r="L111" s="232"/>
      <c r="M111" s="232"/>
      <c r="N111" s="232"/>
      <c r="O111" s="232"/>
      <c r="P111" s="232"/>
      <c r="Q111" s="133"/>
      <c r="R111" s="133"/>
      <c r="S111" s="133"/>
      <c r="T111" s="133"/>
      <c r="U111" s="317"/>
      <c r="V111" s="232"/>
      <c r="W111" s="232"/>
      <c r="X111" s="232"/>
      <c r="Y111" s="232"/>
      <c r="Z111" s="232"/>
      <c r="AA111" s="314"/>
    </row>
    <row r="112" spans="1:16382" s="139" customFormat="1" hidden="1">
      <c r="A112" s="218"/>
      <c r="B112" s="218"/>
      <c r="C112" s="218"/>
      <c r="D112" s="218"/>
      <c r="E112" s="218"/>
      <c r="F112" s="218"/>
      <c r="G112" s="218"/>
      <c r="H112" s="218"/>
      <c r="I112" s="218"/>
      <c r="J112" s="218"/>
      <c r="K112" s="218"/>
      <c r="L112" s="218"/>
      <c r="M112" s="218"/>
      <c r="N112" s="218"/>
      <c r="O112" s="218"/>
      <c r="P112" s="218"/>
      <c r="Q112" s="133"/>
      <c r="R112" s="133"/>
      <c r="S112" s="133"/>
      <c r="T112" s="133"/>
      <c r="U112" s="317"/>
      <c r="V112" s="218"/>
      <c r="W112" s="218"/>
      <c r="X112" s="218"/>
      <c r="Y112" s="218"/>
      <c r="Z112" s="218"/>
      <c r="AA112" s="243"/>
    </row>
    <row r="113" spans="1:27" s="139" customFormat="1" hidden="1">
      <c r="A113" s="218"/>
      <c r="B113" s="218"/>
      <c r="C113" s="218"/>
      <c r="D113" s="218"/>
      <c r="E113" s="218"/>
      <c r="F113" s="218"/>
      <c r="G113" s="218"/>
      <c r="H113" s="218"/>
      <c r="I113" s="218"/>
      <c r="J113" s="218"/>
      <c r="K113" s="218"/>
      <c r="L113" s="218"/>
      <c r="M113" s="218"/>
      <c r="N113" s="218"/>
      <c r="O113" s="218"/>
      <c r="P113" s="218"/>
      <c r="Q113" s="133"/>
      <c r="R113" s="133"/>
      <c r="S113" s="133"/>
      <c r="T113" s="133"/>
      <c r="U113" s="317"/>
      <c r="V113" s="218"/>
      <c r="W113" s="218"/>
      <c r="X113" s="218"/>
      <c r="Y113" s="218"/>
      <c r="Z113" s="218"/>
      <c r="AA113" s="243"/>
    </row>
    <row r="114" spans="1:27" s="139" customFormat="1" hidden="1">
      <c r="A114" s="218"/>
      <c r="B114" s="218"/>
      <c r="C114" s="218"/>
      <c r="D114" s="218"/>
      <c r="E114" s="218"/>
      <c r="F114" s="218"/>
      <c r="G114" s="218"/>
      <c r="H114" s="218"/>
      <c r="I114" s="218"/>
      <c r="J114" s="218"/>
      <c r="K114" s="218"/>
      <c r="L114" s="218"/>
      <c r="M114" s="218"/>
      <c r="N114" s="218"/>
      <c r="O114" s="218"/>
      <c r="P114" s="218"/>
      <c r="Q114" s="133"/>
      <c r="R114" s="133"/>
      <c r="S114" s="133"/>
      <c r="T114" s="133"/>
      <c r="U114" s="317"/>
      <c r="V114" s="218"/>
      <c r="W114" s="218"/>
      <c r="X114" s="218"/>
      <c r="Y114" s="218"/>
      <c r="Z114" s="218"/>
      <c r="AA114" s="243"/>
    </row>
    <row r="115" spans="1:27" s="139" customFormat="1" hidden="1">
      <c r="A115" s="218"/>
      <c r="B115" s="218"/>
      <c r="C115" s="218"/>
      <c r="D115" s="218"/>
      <c r="E115" s="218"/>
      <c r="F115" s="218"/>
      <c r="G115" s="218"/>
      <c r="H115" s="218"/>
      <c r="I115" s="218"/>
      <c r="J115" s="218"/>
      <c r="K115" s="218"/>
      <c r="L115" s="218"/>
      <c r="M115" s="218"/>
      <c r="N115" s="218"/>
      <c r="O115" s="218"/>
      <c r="P115" s="218"/>
      <c r="Q115" s="133"/>
      <c r="R115" s="133"/>
      <c r="S115" s="133"/>
      <c r="T115" s="133"/>
      <c r="U115" s="317"/>
      <c r="V115" s="218"/>
      <c r="W115" s="218"/>
      <c r="X115" s="218"/>
      <c r="Y115" s="218"/>
      <c r="Z115" s="218"/>
      <c r="AA115" s="243"/>
    </row>
    <row r="116" spans="1:27" s="139" customFormat="1" hidden="1">
      <c r="A116" s="218"/>
      <c r="B116" s="218"/>
      <c r="C116" s="218"/>
      <c r="D116" s="218"/>
      <c r="E116" s="218"/>
      <c r="F116" s="218"/>
      <c r="G116" s="218"/>
      <c r="H116" s="218"/>
      <c r="I116" s="218"/>
      <c r="J116" s="218"/>
      <c r="K116" s="218"/>
      <c r="L116" s="218"/>
      <c r="M116" s="218"/>
      <c r="N116" s="218"/>
      <c r="O116" s="218"/>
      <c r="P116" s="218"/>
      <c r="Q116" s="133"/>
      <c r="R116" s="133"/>
      <c r="S116" s="133"/>
      <c r="T116" s="133"/>
      <c r="U116" s="317"/>
      <c r="V116" s="218"/>
      <c r="W116" s="218"/>
      <c r="X116" s="218"/>
      <c r="Y116" s="218"/>
      <c r="Z116" s="218"/>
      <c r="AA116" s="243"/>
    </row>
    <row r="117" spans="1:27" s="139" customFormat="1" hidden="1">
      <c r="A117" s="218"/>
      <c r="B117" s="218"/>
      <c r="C117" s="218"/>
      <c r="D117" s="218"/>
      <c r="E117" s="218"/>
      <c r="F117" s="218"/>
      <c r="G117" s="218"/>
      <c r="H117" s="218"/>
      <c r="I117" s="218"/>
      <c r="J117" s="218"/>
      <c r="K117" s="218"/>
      <c r="L117" s="218"/>
      <c r="M117" s="218"/>
      <c r="N117" s="218"/>
      <c r="O117" s="218"/>
      <c r="P117" s="218"/>
      <c r="Q117" s="133"/>
      <c r="R117" s="133"/>
      <c r="S117" s="133"/>
      <c r="T117" s="133"/>
      <c r="U117" s="317"/>
      <c r="V117" s="218"/>
      <c r="W117" s="218"/>
      <c r="X117" s="218"/>
      <c r="Y117" s="218"/>
      <c r="Z117" s="218"/>
      <c r="AA117" s="243"/>
    </row>
    <row r="118" spans="1:27" s="139" customFormat="1" hidden="1">
      <c r="A118" s="218"/>
      <c r="B118" s="218"/>
      <c r="C118" s="218"/>
      <c r="D118" s="218"/>
      <c r="E118" s="218"/>
      <c r="F118" s="218"/>
      <c r="G118" s="218"/>
      <c r="H118" s="218"/>
      <c r="I118" s="218"/>
      <c r="J118" s="218"/>
      <c r="K118" s="218"/>
      <c r="L118" s="218"/>
      <c r="M118" s="218"/>
      <c r="N118" s="218"/>
      <c r="O118" s="218"/>
      <c r="P118" s="218"/>
      <c r="Q118" s="133"/>
      <c r="R118" s="133"/>
      <c r="S118" s="133"/>
      <c r="T118" s="133"/>
      <c r="U118" s="317"/>
      <c r="V118" s="218"/>
      <c r="W118" s="218"/>
      <c r="X118" s="218"/>
      <c r="Y118" s="218"/>
      <c r="Z118" s="218"/>
      <c r="AA118" s="243"/>
    </row>
    <row r="119" spans="1:27" s="139" customFormat="1" hidden="1">
      <c r="A119" s="228"/>
      <c r="B119" s="228"/>
      <c r="C119" s="131"/>
      <c r="D119" s="228"/>
      <c r="E119" s="228"/>
      <c r="F119" s="228"/>
      <c r="G119" s="228"/>
      <c r="H119" s="228"/>
      <c r="I119" s="228"/>
      <c r="J119" s="228"/>
      <c r="K119" s="228"/>
      <c r="L119" s="228"/>
      <c r="M119" s="228"/>
      <c r="N119" s="228"/>
      <c r="O119" s="228"/>
      <c r="P119" s="228"/>
      <c r="Q119" s="228"/>
      <c r="R119" s="228"/>
      <c r="S119" s="228"/>
      <c r="T119" s="228"/>
      <c r="U119" s="227"/>
      <c r="V119" s="136"/>
      <c r="W119" s="228"/>
      <c r="X119" s="228"/>
      <c r="Y119" s="138"/>
      <c r="Z119" s="228"/>
      <c r="AA119" s="146"/>
    </row>
    <row r="120" spans="1:27" s="139" customFormat="1" hidden="1">
      <c r="A120" s="228"/>
      <c r="B120" s="130"/>
      <c r="C120" s="131"/>
      <c r="D120" s="130"/>
      <c r="E120" s="130"/>
      <c r="F120" s="130"/>
      <c r="G120" s="228"/>
      <c r="H120" s="130"/>
      <c r="I120" s="130"/>
      <c r="J120" s="130"/>
      <c r="K120" s="130"/>
      <c r="L120" s="130"/>
      <c r="M120" s="130"/>
      <c r="N120" s="130"/>
      <c r="O120" s="130"/>
      <c r="P120" s="130"/>
      <c r="Q120" s="228"/>
      <c r="R120" s="228"/>
      <c r="S120" s="228"/>
      <c r="T120" s="228"/>
      <c r="U120" s="227"/>
      <c r="V120" s="130"/>
      <c r="W120" s="130"/>
      <c r="X120" s="130"/>
      <c r="Y120" s="130"/>
      <c r="Z120" s="228"/>
      <c r="AA120" s="146"/>
    </row>
    <row r="121" spans="1:27" s="139" customFormat="1" hidden="1">
      <c r="A121" s="228"/>
      <c r="B121" s="228"/>
      <c r="C121" s="131"/>
      <c r="D121" s="228"/>
      <c r="E121" s="228"/>
      <c r="F121" s="228"/>
      <c r="G121" s="228"/>
      <c r="H121" s="228"/>
      <c r="I121" s="228"/>
      <c r="J121" s="228"/>
      <c r="K121" s="228"/>
      <c r="L121" s="228"/>
      <c r="M121" s="228"/>
      <c r="N121" s="228"/>
      <c r="O121" s="228"/>
      <c r="P121" s="228"/>
      <c r="Q121" s="228"/>
      <c r="R121" s="228"/>
      <c r="S121" s="228"/>
      <c r="T121" s="228"/>
      <c r="U121" s="227"/>
      <c r="V121" s="136"/>
      <c r="W121" s="228"/>
      <c r="X121" s="228"/>
      <c r="Y121" s="138"/>
      <c r="Z121" s="228"/>
      <c r="AA121" s="146"/>
    </row>
    <row r="122" spans="1:27" s="139" customFormat="1" hidden="1">
      <c r="A122" s="228"/>
      <c r="B122" s="228"/>
      <c r="C122" s="131"/>
      <c r="D122" s="228"/>
      <c r="E122" s="228"/>
      <c r="F122" s="228"/>
      <c r="G122" s="228"/>
      <c r="H122" s="228"/>
      <c r="I122" s="228"/>
      <c r="J122" s="228"/>
      <c r="K122" s="228"/>
      <c r="L122" s="228"/>
      <c r="M122" s="228"/>
      <c r="N122" s="228"/>
      <c r="O122" s="228"/>
      <c r="P122" s="228"/>
      <c r="Q122" s="228"/>
      <c r="R122" s="228"/>
      <c r="S122" s="228"/>
      <c r="T122" s="228"/>
      <c r="U122" s="227"/>
      <c r="V122" s="136"/>
      <c r="W122" s="228"/>
      <c r="X122" s="228"/>
      <c r="Y122" s="138"/>
      <c r="Z122" s="228"/>
      <c r="AA122" s="146"/>
    </row>
    <row r="123" spans="1:27" s="139" customFormat="1" hidden="1">
      <c r="A123" s="228"/>
      <c r="B123" s="228"/>
      <c r="C123" s="131"/>
      <c r="D123" s="228"/>
      <c r="E123" s="228"/>
      <c r="F123" s="228"/>
      <c r="G123" s="228"/>
      <c r="H123" s="228"/>
      <c r="I123" s="228"/>
      <c r="J123" s="228"/>
      <c r="K123" s="228"/>
      <c r="L123" s="228"/>
      <c r="M123" s="228"/>
      <c r="N123" s="228"/>
      <c r="O123" s="228"/>
      <c r="P123" s="228"/>
      <c r="Q123" s="228"/>
      <c r="R123" s="228"/>
      <c r="S123" s="228"/>
      <c r="T123" s="228"/>
      <c r="U123" s="227"/>
      <c r="V123" s="136"/>
      <c r="W123" s="228"/>
      <c r="X123" s="228"/>
      <c r="Y123" s="138"/>
      <c r="Z123" s="228"/>
      <c r="AA123" s="146"/>
    </row>
    <row r="124" spans="1:27" s="139" customFormat="1" hidden="1">
      <c r="A124" s="228"/>
      <c r="B124" s="228"/>
      <c r="C124" s="131"/>
      <c r="D124" s="228"/>
      <c r="E124" s="228"/>
      <c r="F124" s="228"/>
      <c r="G124" s="228"/>
      <c r="H124" s="228"/>
      <c r="I124" s="228"/>
      <c r="J124" s="228"/>
      <c r="K124" s="228"/>
      <c r="L124" s="228"/>
      <c r="M124" s="228"/>
      <c r="N124" s="228"/>
      <c r="O124" s="228"/>
      <c r="P124" s="228"/>
      <c r="Q124" s="228"/>
      <c r="R124" s="228"/>
      <c r="S124" s="228"/>
      <c r="T124" s="228"/>
      <c r="U124" s="227"/>
      <c r="V124" s="136"/>
      <c r="W124" s="228"/>
      <c r="X124" s="228"/>
      <c r="Y124" s="138"/>
      <c r="Z124" s="228"/>
      <c r="AA124" s="146"/>
    </row>
    <row r="125" spans="1:27" s="139" customFormat="1" hidden="1">
      <c r="A125" s="228"/>
      <c r="B125" s="228"/>
      <c r="C125" s="131"/>
      <c r="D125" s="228"/>
      <c r="E125" s="228"/>
      <c r="F125" s="228"/>
      <c r="G125" s="228"/>
      <c r="H125" s="228"/>
      <c r="I125" s="228"/>
      <c r="J125" s="228"/>
      <c r="K125" s="228"/>
      <c r="L125" s="228"/>
      <c r="M125" s="228"/>
      <c r="N125" s="228"/>
      <c r="O125" s="228"/>
      <c r="P125" s="228"/>
      <c r="Q125" s="228"/>
      <c r="R125" s="228"/>
      <c r="S125" s="228"/>
      <c r="T125" s="228"/>
      <c r="U125" s="227"/>
      <c r="V125" s="136"/>
      <c r="W125" s="228"/>
      <c r="X125" s="228"/>
      <c r="Y125" s="138"/>
      <c r="Z125" s="228"/>
      <c r="AA125" s="146"/>
    </row>
    <row r="126" spans="1:27" s="139" customFormat="1" hidden="1">
      <c r="A126" s="228"/>
      <c r="B126" s="228"/>
      <c r="C126" s="131"/>
      <c r="D126" s="228"/>
      <c r="E126" s="228"/>
      <c r="F126" s="228"/>
      <c r="G126" s="228"/>
      <c r="H126" s="228"/>
      <c r="I126" s="228"/>
      <c r="J126" s="228"/>
      <c r="K126" s="228"/>
      <c r="L126" s="228"/>
      <c r="M126" s="228"/>
      <c r="N126" s="228"/>
      <c r="O126" s="228"/>
      <c r="P126" s="228"/>
      <c r="Q126" s="228"/>
      <c r="R126" s="228"/>
      <c r="S126" s="228"/>
      <c r="T126" s="228"/>
      <c r="U126" s="227"/>
      <c r="V126" s="136"/>
      <c r="W126" s="228"/>
      <c r="X126" s="228"/>
      <c r="Y126" s="138"/>
      <c r="Z126" s="228"/>
      <c r="AA126" s="146"/>
    </row>
    <row r="127" spans="1:27" s="139" customFormat="1" hidden="1">
      <c r="A127" s="228"/>
      <c r="B127" s="228"/>
      <c r="C127" s="131"/>
      <c r="D127" s="228"/>
      <c r="E127" s="228"/>
      <c r="F127" s="228"/>
      <c r="G127" s="228"/>
      <c r="H127" s="228"/>
      <c r="I127" s="228"/>
      <c r="J127" s="228"/>
      <c r="K127" s="228"/>
      <c r="L127" s="228"/>
      <c r="M127" s="228"/>
      <c r="N127" s="228"/>
      <c r="O127" s="228"/>
      <c r="P127" s="228"/>
      <c r="Q127" s="228"/>
      <c r="R127" s="228"/>
      <c r="S127" s="228"/>
      <c r="T127" s="228"/>
      <c r="U127" s="227"/>
      <c r="V127" s="136"/>
      <c r="W127" s="228"/>
      <c r="X127" s="228"/>
      <c r="Y127" s="138"/>
      <c r="Z127" s="228"/>
      <c r="AA127" s="146"/>
    </row>
    <row r="128" spans="1:27" s="139" customFormat="1" hidden="1">
      <c r="A128" s="228"/>
      <c r="B128" s="228"/>
      <c r="C128" s="131"/>
      <c r="D128" s="228"/>
      <c r="E128" s="228"/>
      <c r="F128" s="228"/>
      <c r="G128" s="228"/>
      <c r="H128" s="130"/>
      <c r="I128" s="228"/>
      <c r="J128" s="228"/>
      <c r="K128" s="228"/>
      <c r="L128" s="228"/>
      <c r="M128" s="228"/>
      <c r="N128" s="228"/>
      <c r="O128" s="228"/>
      <c r="P128" s="228"/>
      <c r="Q128" s="228"/>
      <c r="R128" s="228"/>
      <c r="S128" s="228"/>
      <c r="T128" s="228"/>
      <c r="U128" s="227"/>
      <c r="V128" s="136"/>
      <c r="W128" s="228"/>
      <c r="X128" s="228"/>
      <c r="Y128" s="138"/>
      <c r="Z128" s="228"/>
      <c r="AA128" s="146"/>
    </row>
    <row r="129" spans="1:16382" s="139" customFormat="1" hidden="1">
      <c r="A129" s="228"/>
      <c r="B129" s="228"/>
      <c r="C129" s="131"/>
      <c r="D129" s="228"/>
      <c r="E129" s="228"/>
      <c r="F129" s="228"/>
      <c r="G129" s="228"/>
      <c r="H129" s="228"/>
      <c r="I129" s="228"/>
      <c r="J129" s="228"/>
      <c r="K129" s="228"/>
      <c r="L129" s="228"/>
      <c r="M129" s="228"/>
      <c r="N129" s="228"/>
      <c r="O129" s="228"/>
      <c r="P129" s="228"/>
      <c r="Q129" s="228"/>
      <c r="R129" s="228"/>
      <c r="S129" s="228"/>
      <c r="T129" s="228"/>
      <c r="U129" s="227"/>
      <c r="V129" s="136"/>
      <c r="W129" s="228"/>
      <c r="X129" s="228"/>
      <c r="Y129" s="138"/>
      <c r="Z129" s="228"/>
      <c r="AA129" s="146"/>
    </row>
    <row r="130" spans="1:16382" s="139" customFormat="1" hidden="1">
      <c r="A130" s="228"/>
      <c r="B130" s="228"/>
      <c r="C130" s="131"/>
      <c r="D130" s="228"/>
      <c r="E130" s="228"/>
      <c r="F130" s="228"/>
      <c r="G130" s="228"/>
      <c r="H130" s="228"/>
      <c r="I130" s="228"/>
      <c r="J130" s="228"/>
      <c r="K130" s="228"/>
      <c r="L130" s="228"/>
      <c r="M130" s="228"/>
      <c r="N130" s="228"/>
      <c r="O130" s="228"/>
      <c r="P130" s="228"/>
      <c r="Q130" s="228"/>
      <c r="R130" s="228"/>
      <c r="S130" s="228"/>
      <c r="T130" s="228"/>
      <c r="U130" s="227"/>
      <c r="V130" s="136"/>
      <c r="W130" s="228"/>
      <c r="X130" s="228"/>
      <c r="Y130" s="138"/>
      <c r="Z130" s="228"/>
      <c r="AA130" s="146"/>
    </row>
    <row r="131" spans="1:16382" s="139" customFormat="1" hidden="1">
      <c r="A131" s="228"/>
      <c r="B131" s="228"/>
      <c r="C131" s="131"/>
      <c r="D131" s="228"/>
      <c r="E131" s="228"/>
      <c r="F131" s="228"/>
      <c r="G131" s="228"/>
      <c r="H131" s="228"/>
      <c r="I131" s="228"/>
      <c r="J131" s="130"/>
      <c r="K131" s="228"/>
      <c r="L131" s="228"/>
      <c r="M131" s="228"/>
      <c r="N131" s="228"/>
      <c r="O131" s="228"/>
      <c r="P131" s="228"/>
      <c r="Q131" s="228"/>
      <c r="R131" s="228"/>
      <c r="S131" s="228"/>
      <c r="T131" s="228"/>
      <c r="U131" s="227"/>
      <c r="V131" s="136"/>
      <c r="W131" s="228"/>
      <c r="X131" s="228"/>
      <c r="Y131" s="138"/>
      <c r="Z131" s="228"/>
      <c r="AA131" s="146"/>
    </row>
    <row r="132" spans="1:16382" s="139" customFormat="1" hidden="1">
      <c r="A132" s="228"/>
      <c r="B132" s="228"/>
      <c r="C132" s="131"/>
      <c r="D132" s="228"/>
      <c r="E132" s="228"/>
      <c r="F132" s="228"/>
      <c r="G132" s="228"/>
      <c r="H132" s="228"/>
      <c r="I132" s="228"/>
      <c r="J132" s="130"/>
      <c r="K132" s="228"/>
      <c r="L132" s="228"/>
      <c r="M132" s="228"/>
      <c r="N132" s="228"/>
      <c r="O132" s="228"/>
      <c r="P132" s="228"/>
      <c r="Q132" s="228"/>
      <c r="R132" s="228"/>
      <c r="S132" s="228"/>
      <c r="T132" s="228"/>
      <c r="U132" s="227"/>
      <c r="V132" s="136"/>
      <c r="W132" s="228"/>
      <c r="X132" s="228"/>
      <c r="Y132" s="138"/>
      <c r="Z132" s="228"/>
      <c r="AA132" s="146"/>
    </row>
    <row r="133" spans="1:16382" s="139" customFormat="1" hidden="1">
      <c r="A133" s="228"/>
      <c r="B133" s="228"/>
      <c r="C133" s="131"/>
      <c r="D133" s="228"/>
      <c r="E133" s="228"/>
      <c r="F133" s="228"/>
      <c r="G133" s="228"/>
      <c r="H133" s="228"/>
      <c r="I133" s="228"/>
      <c r="J133" s="130"/>
      <c r="K133" s="228"/>
      <c r="L133" s="228"/>
      <c r="M133" s="228"/>
      <c r="N133" s="228"/>
      <c r="O133" s="228"/>
      <c r="P133" s="228"/>
      <c r="Q133" s="228"/>
      <c r="R133" s="228"/>
      <c r="S133" s="228"/>
      <c r="T133" s="228"/>
      <c r="U133" s="227"/>
      <c r="V133" s="136"/>
      <c r="W133" s="228"/>
      <c r="X133" s="228"/>
      <c r="Y133" s="138"/>
      <c r="Z133" s="228"/>
      <c r="AA133" s="146"/>
    </row>
    <row r="134" spans="1:16382" s="139" customFormat="1" hidden="1">
      <c r="A134" s="228"/>
      <c r="B134" s="228"/>
      <c r="C134" s="131"/>
      <c r="D134" s="228"/>
      <c r="E134" s="228"/>
      <c r="F134" s="228"/>
      <c r="G134" s="228"/>
      <c r="H134" s="228"/>
      <c r="I134" s="228"/>
      <c r="J134" s="130"/>
      <c r="K134" s="228"/>
      <c r="L134" s="228"/>
      <c r="M134" s="228"/>
      <c r="N134" s="228"/>
      <c r="O134" s="228"/>
      <c r="P134" s="228"/>
      <c r="Q134" s="228"/>
      <c r="R134" s="228"/>
      <c r="S134" s="228"/>
      <c r="T134" s="228"/>
      <c r="U134" s="227"/>
      <c r="V134" s="136"/>
      <c r="W134" s="228"/>
      <c r="X134" s="228"/>
      <c r="Y134" s="138"/>
      <c r="Z134" s="228"/>
      <c r="AA134" s="146"/>
      <c r="AB134" s="140"/>
      <c r="AC134" s="140"/>
      <c r="AD134" s="140"/>
      <c r="AE134" s="140"/>
      <c r="AF134" s="140"/>
      <c r="AG134" s="140"/>
      <c r="AH134" s="140"/>
      <c r="AI134" s="140"/>
      <c r="AJ134" s="140"/>
      <c r="AK134" s="140"/>
      <c r="AL134" s="140"/>
      <c r="AM134" s="140"/>
      <c r="AN134" s="140"/>
      <c r="AO134" s="140"/>
      <c r="AP134" s="140"/>
      <c r="AQ134" s="140"/>
      <c r="AR134" s="140"/>
      <c r="AS134" s="140"/>
      <c r="AT134" s="140"/>
      <c r="AU134" s="140"/>
      <c r="AV134" s="140"/>
      <c r="AW134" s="140"/>
      <c r="AX134" s="140"/>
      <c r="AY134" s="140"/>
      <c r="AZ134" s="140"/>
      <c r="BA134" s="140"/>
      <c r="BB134" s="140"/>
      <c r="BC134" s="140"/>
      <c r="BD134" s="140"/>
      <c r="BE134" s="140"/>
      <c r="BF134" s="140"/>
      <c r="BG134" s="140"/>
      <c r="BH134" s="140"/>
      <c r="BI134" s="140"/>
      <c r="BJ134" s="140"/>
      <c r="BK134" s="140"/>
      <c r="BL134" s="140"/>
      <c r="BM134" s="140"/>
      <c r="BN134" s="140"/>
      <c r="BO134" s="140"/>
      <c r="BP134" s="140"/>
      <c r="BQ134" s="140"/>
      <c r="BR134" s="140"/>
      <c r="BS134" s="140"/>
      <c r="BT134" s="140"/>
      <c r="BU134" s="140"/>
      <c r="BV134" s="140"/>
      <c r="BW134" s="140"/>
      <c r="BX134" s="140"/>
      <c r="BY134" s="140"/>
      <c r="BZ134" s="140"/>
      <c r="CA134" s="140"/>
      <c r="CB134" s="140"/>
      <c r="CC134" s="140"/>
      <c r="CD134" s="140"/>
      <c r="CE134" s="140"/>
      <c r="CF134" s="140"/>
      <c r="CG134" s="140"/>
      <c r="CH134" s="140"/>
      <c r="CI134" s="140"/>
      <c r="CJ134" s="140"/>
      <c r="CK134" s="140"/>
      <c r="CL134" s="140"/>
      <c r="CM134" s="140"/>
      <c r="CN134" s="140"/>
      <c r="CO134" s="140"/>
      <c r="CP134" s="140"/>
      <c r="CQ134" s="140"/>
      <c r="CR134" s="140"/>
      <c r="CS134" s="140"/>
      <c r="CT134" s="140"/>
      <c r="CU134" s="140"/>
      <c r="CV134" s="140"/>
      <c r="CW134" s="140"/>
      <c r="CX134" s="140"/>
      <c r="CY134" s="140"/>
      <c r="CZ134" s="140"/>
      <c r="DA134" s="140"/>
      <c r="DB134" s="140"/>
      <c r="DC134" s="140"/>
      <c r="DD134" s="140"/>
      <c r="DE134" s="140"/>
      <c r="DF134" s="140"/>
      <c r="DG134" s="140"/>
      <c r="DH134" s="140"/>
      <c r="DI134" s="140"/>
      <c r="DJ134" s="140"/>
      <c r="DK134" s="140"/>
      <c r="DL134" s="140"/>
      <c r="DM134" s="140"/>
      <c r="DN134" s="140"/>
      <c r="DO134" s="140"/>
      <c r="DP134" s="140"/>
      <c r="DQ134" s="140"/>
      <c r="DR134" s="140"/>
      <c r="DS134" s="140"/>
      <c r="DT134" s="140"/>
      <c r="DU134" s="140"/>
      <c r="DV134" s="140"/>
      <c r="DW134" s="140"/>
      <c r="DX134" s="140"/>
      <c r="DY134" s="140"/>
      <c r="DZ134" s="140"/>
      <c r="EA134" s="140"/>
      <c r="EB134" s="140"/>
      <c r="EC134" s="140"/>
      <c r="ED134" s="140"/>
      <c r="EE134" s="140"/>
      <c r="EF134" s="140"/>
      <c r="EG134" s="140"/>
      <c r="EH134" s="140"/>
      <c r="EI134" s="140"/>
      <c r="EJ134" s="140"/>
      <c r="EK134" s="140"/>
      <c r="EL134" s="140"/>
      <c r="EM134" s="140"/>
      <c r="EN134" s="140"/>
      <c r="EO134" s="140"/>
      <c r="EP134" s="140"/>
      <c r="EQ134" s="140"/>
      <c r="ER134" s="140"/>
      <c r="ES134" s="140"/>
      <c r="ET134" s="140"/>
      <c r="EU134" s="140"/>
      <c r="EV134" s="140"/>
      <c r="EW134" s="140"/>
      <c r="EX134" s="140"/>
      <c r="EY134" s="140"/>
      <c r="EZ134" s="140"/>
      <c r="FA134" s="140"/>
      <c r="FB134" s="140"/>
      <c r="FC134" s="140"/>
      <c r="FD134" s="140"/>
      <c r="FE134" s="140"/>
      <c r="FF134" s="140"/>
      <c r="FG134" s="140"/>
      <c r="FH134" s="140"/>
      <c r="FI134" s="140"/>
      <c r="FJ134" s="140"/>
      <c r="FK134" s="140"/>
      <c r="FL134" s="140"/>
      <c r="FM134" s="140"/>
      <c r="FN134" s="140"/>
      <c r="FO134" s="140"/>
      <c r="FP134" s="140"/>
      <c r="FQ134" s="140"/>
      <c r="FR134" s="140"/>
      <c r="FS134" s="140"/>
      <c r="FT134" s="140"/>
      <c r="FU134" s="140"/>
      <c r="FV134" s="140"/>
      <c r="FW134" s="140"/>
      <c r="FX134" s="140"/>
      <c r="FY134" s="140"/>
      <c r="FZ134" s="140"/>
      <c r="GA134" s="140"/>
      <c r="GB134" s="140"/>
      <c r="GC134" s="140"/>
      <c r="GD134" s="140"/>
      <c r="GE134" s="140"/>
      <c r="GF134" s="140"/>
      <c r="GG134" s="140"/>
      <c r="GH134" s="140"/>
      <c r="GI134" s="140"/>
      <c r="GJ134" s="140"/>
      <c r="GK134" s="140"/>
      <c r="GL134" s="140"/>
      <c r="GM134" s="140"/>
      <c r="GN134" s="140"/>
      <c r="GO134" s="140"/>
      <c r="GP134" s="140"/>
      <c r="GQ134" s="140"/>
      <c r="GR134" s="140"/>
      <c r="GS134" s="140"/>
      <c r="GT134" s="140"/>
      <c r="GU134" s="140"/>
      <c r="GV134" s="140"/>
      <c r="GW134" s="140"/>
      <c r="GX134" s="140"/>
      <c r="GY134" s="140"/>
      <c r="GZ134" s="140"/>
      <c r="HA134" s="140"/>
      <c r="HB134" s="140"/>
      <c r="HC134" s="140"/>
      <c r="HD134" s="140"/>
      <c r="HE134" s="140"/>
      <c r="HF134" s="140"/>
      <c r="HG134" s="140"/>
      <c r="HH134" s="140"/>
      <c r="HI134" s="140"/>
      <c r="HJ134" s="140"/>
      <c r="HK134" s="140"/>
      <c r="HL134" s="140"/>
      <c r="HM134" s="140"/>
      <c r="HN134" s="140"/>
      <c r="HO134" s="140"/>
      <c r="HP134" s="140"/>
      <c r="HQ134" s="140"/>
      <c r="HR134" s="140"/>
      <c r="HS134" s="140"/>
      <c r="HT134" s="140"/>
      <c r="HU134" s="140"/>
      <c r="HV134" s="140"/>
      <c r="HW134" s="140"/>
      <c r="HX134" s="140"/>
      <c r="HY134" s="140"/>
      <c r="HZ134" s="140"/>
      <c r="IA134" s="140"/>
      <c r="IB134" s="140"/>
      <c r="IC134" s="140"/>
      <c r="ID134" s="140"/>
      <c r="IE134" s="140"/>
      <c r="IF134" s="140"/>
      <c r="IG134" s="140"/>
      <c r="IH134" s="140"/>
      <c r="II134" s="140"/>
      <c r="IJ134" s="140"/>
      <c r="IK134" s="140"/>
      <c r="IL134" s="140"/>
      <c r="IM134" s="140"/>
      <c r="IN134" s="140"/>
      <c r="IO134" s="140"/>
      <c r="IP134" s="140"/>
      <c r="IQ134" s="140"/>
      <c r="IR134" s="140"/>
      <c r="IS134" s="140"/>
      <c r="IT134" s="140"/>
      <c r="IU134" s="140"/>
      <c r="IV134" s="140"/>
      <c r="IW134" s="140"/>
      <c r="IX134" s="140"/>
      <c r="IY134" s="140"/>
      <c r="IZ134" s="140"/>
      <c r="JA134" s="140"/>
      <c r="JB134" s="140"/>
      <c r="JC134" s="140"/>
      <c r="JD134" s="140"/>
      <c r="JE134" s="140"/>
      <c r="JF134" s="140"/>
      <c r="JG134" s="140"/>
      <c r="JH134" s="140"/>
      <c r="JI134" s="140"/>
      <c r="JJ134" s="140"/>
      <c r="JK134" s="140"/>
      <c r="JL134" s="140"/>
      <c r="JM134" s="140"/>
      <c r="JN134" s="140"/>
      <c r="JO134" s="140"/>
      <c r="JP134" s="140"/>
      <c r="JQ134" s="140"/>
      <c r="JR134" s="140"/>
      <c r="JS134" s="140"/>
      <c r="JT134" s="140"/>
      <c r="JU134" s="140"/>
      <c r="JV134" s="140"/>
      <c r="JW134" s="140"/>
      <c r="JX134" s="140"/>
      <c r="JY134" s="140"/>
      <c r="JZ134" s="140"/>
      <c r="KA134" s="140"/>
      <c r="KB134" s="140"/>
      <c r="KC134" s="140"/>
      <c r="KD134" s="140"/>
      <c r="KE134" s="140"/>
      <c r="KF134" s="140"/>
      <c r="KG134" s="140"/>
      <c r="KH134" s="140"/>
      <c r="KI134" s="140"/>
      <c r="KJ134" s="140"/>
      <c r="KK134" s="140"/>
      <c r="KL134" s="140"/>
      <c r="KM134" s="140"/>
      <c r="KN134" s="140"/>
      <c r="KO134" s="140"/>
      <c r="KP134" s="140"/>
      <c r="KQ134" s="140"/>
      <c r="KR134" s="140"/>
      <c r="KS134" s="140"/>
      <c r="KT134" s="140"/>
      <c r="KU134" s="140"/>
      <c r="KV134" s="140"/>
      <c r="KW134" s="140"/>
      <c r="KX134" s="140"/>
      <c r="KY134" s="140"/>
      <c r="KZ134" s="140"/>
      <c r="LA134" s="140"/>
      <c r="LB134" s="140"/>
      <c r="LC134" s="140"/>
      <c r="LD134" s="140"/>
      <c r="LE134" s="140"/>
      <c r="LF134" s="140"/>
      <c r="LG134" s="140"/>
      <c r="LH134" s="140"/>
      <c r="LI134" s="140"/>
      <c r="LJ134" s="140"/>
      <c r="LK134" s="140"/>
      <c r="LL134" s="140"/>
      <c r="LM134" s="140"/>
      <c r="LN134" s="140"/>
      <c r="LO134" s="140"/>
      <c r="LP134" s="140"/>
      <c r="LQ134" s="140"/>
      <c r="LR134" s="140"/>
      <c r="LS134" s="140"/>
      <c r="LT134" s="140"/>
      <c r="LU134" s="140"/>
      <c r="LV134" s="140"/>
      <c r="LW134" s="140"/>
      <c r="LX134" s="140"/>
      <c r="LY134" s="140"/>
      <c r="LZ134" s="140"/>
      <c r="MA134" s="140"/>
      <c r="MB134" s="140"/>
      <c r="MC134" s="140"/>
      <c r="MD134" s="140"/>
      <c r="ME134" s="140"/>
      <c r="MF134" s="140"/>
      <c r="MG134" s="140"/>
      <c r="MH134" s="140"/>
      <c r="MI134" s="140"/>
      <c r="MJ134" s="140"/>
      <c r="MK134" s="140"/>
      <c r="ML134" s="140"/>
      <c r="MM134" s="140"/>
      <c r="MN134" s="140"/>
      <c r="MO134" s="140"/>
      <c r="MP134" s="140"/>
      <c r="MQ134" s="140"/>
      <c r="MR134" s="140"/>
      <c r="MS134" s="140"/>
      <c r="MT134" s="140"/>
      <c r="MU134" s="140"/>
      <c r="MV134" s="140"/>
      <c r="MW134" s="140"/>
      <c r="MX134" s="140"/>
      <c r="MY134" s="140"/>
      <c r="MZ134" s="140"/>
      <c r="NA134" s="140"/>
      <c r="NB134" s="140"/>
      <c r="NC134" s="140"/>
      <c r="ND134" s="140"/>
      <c r="NE134" s="140"/>
      <c r="NF134" s="140"/>
      <c r="NG134" s="140"/>
      <c r="NH134" s="140"/>
      <c r="NI134" s="140"/>
      <c r="NJ134" s="140"/>
      <c r="NK134" s="140"/>
      <c r="NL134" s="140"/>
      <c r="NM134" s="140"/>
      <c r="NN134" s="140"/>
      <c r="NO134" s="140"/>
      <c r="NP134" s="140"/>
      <c r="NQ134" s="140"/>
      <c r="NR134" s="140"/>
      <c r="NS134" s="140"/>
      <c r="NT134" s="140"/>
      <c r="NU134" s="140"/>
      <c r="NV134" s="140"/>
      <c r="NW134" s="140"/>
      <c r="NX134" s="140"/>
      <c r="NY134" s="140"/>
      <c r="NZ134" s="140"/>
      <c r="OA134" s="140"/>
      <c r="OB134" s="140"/>
      <c r="OC134" s="140"/>
      <c r="OD134" s="140"/>
      <c r="OE134" s="140"/>
      <c r="OF134" s="140"/>
      <c r="OG134" s="140"/>
      <c r="OH134" s="140"/>
      <c r="OI134" s="140"/>
      <c r="OJ134" s="140"/>
      <c r="OK134" s="140"/>
      <c r="OL134" s="140"/>
      <c r="OM134" s="140"/>
      <c r="ON134" s="140"/>
      <c r="OO134" s="140"/>
      <c r="OP134" s="140"/>
      <c r="OQ134" s="140"/>
      <c r="OR134" s="140"/>
      <c r="OS134" s="140"/>
      <c r="OT134" s="140"/>
      <c r="OU134" s="140"/>
      <c r="OV134" s="140"/>
      <c r="OW134" s="140"/>
      <c r="OX134" s="140"/>
      <c r="OY134" s="140"/>
      <c r="OZ134" s="140"/>
      <c r="PA134" s="140"/>
      <c r="PB134" s="140"/>
      <c r="PC134" s="140"/>
      <c r="PD134" s="140"/>
      <c r="PE134" s="140"/>
      <c r="PF134" s="140"/>
      <c r="PG134" s="140"/>
      <c r="PH134" s="140"/>
      <c r="PI134" s="140"/>
      <c r="PJ134" s="140"/>
      <c r="PK134" s="140"/>
      <c r="PL134" s="140"/>
      <c r="PM134" s="140"/>
      <c r="PN134" s="140"/>
      <c r="PO134" s="140"/>
      <c r="PP134" s="140"/>
      <c r="PQ134" s="140"/>
      <c r="PR134" s="140"/>
      <c r="PS134" s="140"/>
      <c r="PT134" s="140"/>
      <c r="PU134" s="140"/>
      <c r="PV134" s="140"/>
      <c r="PW134" s="140"/>
      <c r="PX134" s="140"/>
      <c r="PY134" s="140"/>
      <c r="PZ134" s="140"/>
      <c r="QA134" s="140"/>
      <c r="QB134" s="140"/>
      <c r="QC134" s="140"/>
      <c r="QD134" s="140"/>
      <c r="QE134" s="140"/>
      <c r="QF134" s="140"/>
      <c r="QG134" s="140"/>
      <c r="QH134" s="140"/>
      <c r="QI134" s="140"/>
      <c r="QJ134" s="140"/>
      <c r="QK134" s="140"/>
      <c r="QL134" s="140"/>
      <c r="QM134" s="140"/>
      <c r="QN134" s="140"/>
      <c r="QO134" s="140"/>
      <c r="QP134" s="140"/>
      <c r="QQ134" s="140"/>
      <c r="QR134" s="140"/>
      <c r="QS134" s="140"/>
      <c r="QT134" s="140"/>
      <c r="QU134" s="140"/>
      <c r="QV134" s="140"/>
      <c r="QW134" s="140"/>
      <c r="QX134" s="140"/>
      <c r="QY134" s="140"/>
      <c r="QZ134" s="140"/>
      <c r="RA134" s="140"/>
      <c r="RB134" s="140"/>
      <c r="RC134" s="140"/>
      <c r="RD134" s="140"/>
      <c r="RE134" s="140"/>
      <c r="RF134" s="140"/>
      <c r="RG134" s="140"/>
      <c r="RH134" s="140"/>
      <c r="RI134" s="140"/>
      <c r="RJ134" s="140"/>
      <c r="RK134" s="140"/>
      <c r="RL134" s="140"/>
      <c r="RM134" s="140"/>
      <c r="RN134" s="140"/>
      <c r="RO134" s="140"/>
      <c r="RP134" s="140"/>
      <c r="RQ134" s="140"/>
      <c r="RR134" s="140"/>
      <c r="RS134" s="140"/>
      <c r="RT134" s="140"/>
      <c r="RU134" s="140"/>
      <c r="RV134" s="140"/>
      <c r="RW134" s="140"/>
      <c r="RX134" s="140"/>
      <c r="RY134" s="140"/>
      <c r="RZ134" s="140"/>
      <c r="SA134" s="140"/>
      <c r="SB134" s="140"/>
      <c r="SC134" s="140"/>
      <c r="SD134" s="140"/>
      <c r="SE134" s="140"/>
      <c r="SF134" s="140"/>
      <c r="SG134" s="140"/>
      <c r="SH134" s="140"/>
      <c r="SI134" s="140"/>
      <c r="SJ134" s="140"/>
      <c r="SK134" s="140"/>
      <c r="SL134" s="140"/>
      <c r="SM134" s="140"/>
      <c r="SN134" s="140"/>
      <c r="SO134" s="140"/>
      <c r="SP134" s="140"/>
      <c r="SQ134" s="140"/>
      <c r="SR134" s="140"/>
      <c r="SS134" s="140"/>
      <c r="ST134" s="140"/>
      <c r="SU134" s="140"/>
      <c r="SV134" s="140"/>
      <c r="SW134" s="140"/>
      <c r="SX134" s="140"/>
      <c r="SY134" s="140"/>
      <c r="SZ134" s="140"/>
      <c r="TA134" s="140"/>
      <c r="TB134" s="140"/>
      <c r="TC134" s="140"/>
      <c r="TD134" s="140"/>
      <c r="TE134" s="140"/>
      <c r="TF134" s="140"/>
      <c r="TG134" s="140"/>
      <c r="TH134" s="140"/>
      <c r="TI134" s="140"/>
      <c r="TJ134" s="140"/>
      <c r="TK134" s="140"/>
      <c r="TL134" s="140"/>
      <c r="TM134" s="140"/>
      <c r="TN134" s="140"/>
      <c r="TO134" s="140"/>
      <c r="TP134" s="140"/>
      <c r="TQ134" s="140"/>
      <c r="TR134" s="140"/>
      <c r="TS134" s="140"/>
      <c r="TT134" s="140"/>
      <c r="TU134" s="140"/>
      <c r="TV134" s="140"/>
      <c r="TW134" s="140"/>
      <c r="TX134" s="140"/>
      <c r="TY134" s="140"/>
      <c r="TZ134" s="140"/>
      <c r="UA134" s="140"/>
      <c r="UB134" s="140"/>
      <c r="UC134" s="140"/>
      <c r="UD134" s="140"/>
      <c r="UE134" s="140"/>
      <c r="UF134" s="140"/>
      <c r="UG134" s="140"/>
      <c r="UH134" s="140"/>
      <c r="UI134" s="140"/>
      <c r="UJ134" s="140"/>
      <c r="UK134" s="140"/>
      <c r="UL134" s="140"/>
      <c r="UM134" s="140"/>
      <c r="UN134" s="140"/>
      <c r="UO134" s="140"/>
      <c r="UP134" s="140"/>
      <c r="UQ134" s="140"/>
      <c r="UR134" s="140"/>
      <c r="US134" s="140"/>
      <c r="UT134" s="140"/>
      <c r="UU134" s="140"/>
      <c r="UV134" s="140"/>
      <c r="UW134" s="140"/>
      <c r="UX134" s="140"/>
      <c r="UY134" s="140"/>
      <c r="UZ134" s="140"/>
      <c r="VA134" s="140"/>
      <c r="VB134" s="140"/>
      <c r="VC134" s="140"/>
      <c r="VD134" s="140"/>
      <c r="VE134" s="140"/>
      <c r="VF134" s="140"/>
      <c r="VG134" s="140"/>
      <c r="VH134" s="140"/>
      <c r="VI134" s="140"/>
      <c r="VJ134" s="140"/>
      <c r="VK134" s="140"/>
      <c r="VL134" s="140"/>
      <c r="VM134" s="140"/>
      <c r="VN134" s="140"/>
      <c r="VO134" s="140"/>
      <c r="VP134" s="140"/>
      <c r="VQ134" s="140"/>
      <c r="VR134" s="140"/>
      <c r="VS134" s="140"/>
      <c r="VT134" s="140"/>
      <c r="VU134" s="140"/>
      <c r="VV134" s="140"/>
      <c r="VW134" s="140"/>
      <c r="VX134" s="140"/>
      <c r="VY134" s="140"/>
      <c r="VZ134" s="140"/>
      <c r="WA134" s="140"/>
      <c r="WB134" s="140"/>
      <c r="WC134" s="140"/>
      <c r="WD134" s="140"/>
      <c r="WE134" s="140"/>
      <c r="WF134" s="140"/>
      <c r="WG134" s="140"/>
      <c r="WH134" s="140"/>
      <c r="WI134" s="140"/>
      <c r="WJ134" s="140"/>
      <c r="WK134" s="140"/>
      <c r="WL134" s="140"/>
      <c r="WM134" s="140"/>
      <c r="WN134" s="140"/>
      <c r="WO134" s="140"/>
      <c r="WP134" s="140"/>
      <c r="WQ134" s="140"/>
      <c r="WR134" s="140"/>
      <c r="WS134" s="140"/>
      <c r="WT134" s="140"/>
      <c r="WU134" s="140"/>
      <c r="WV134" s="140"/>
      <c r="WW134" s="140"/>
      <c r="WX134" s="140"/>
      <c r="WY134" s="140"/>
      <c r="WZ134" s="140"/>
      <c r="XA134" s="140"/>
      <c r="XB134" s="140"/>
      <c r="XC134" s="140"/>
      <c r="XD134" s="140"/>
      <c r="XE134" s="140"/>
      <c r="XF134" s="140"/>
      <c r="XG134" s="140"/>
      <c r="XH134" s="140"/>
      <c r="XI134" s="140"/>
      <c r="XJ134" s="140"/>
      <c r="XK134" s="140"/>
      <c r="XL134" s="140"/>
      <c r="XM134" s="140"/>
      <c r="XN134" s="140"/>
      <c r="XO134" s="140"/>
      <c r="XP134" s="140"/>
      <c r="XQ134" s="140"/>
      <c r="XR134" s="140"/>
      <c r="XS134" s="140"/>
      <c r="XT134" s="140"/>
      <c r="XU134" s="140"/>
      <c r="XV134" s="140"/>
      <c r="XW134" s="140"/>
      <c r="XX134" s="140"/>
      <c r="XY134" s="140"/>
      <c r="XZ134" s="140"/>
      <c r="YA134" s="140"/>
      <c r="YB134" s="140"/>
      <c r="YC134" s="140"/>
      <c r="YD134" s="140"/>
      <c r="YE134" s="140"/>
      <c r="YF134" s="140"/>
      <c r="YG134" s="140"/>
      <c r="YH134" s="140"/>
      <c r="YI134" s="140"/>
      <c r="YJ134" s="140"/>
      <c r="YK134" s="140"/>
      <c r="YL134" s="140"/>
      <c r="YM134" s="140"/>
      <c r="YN134" s="140"/>
      <c r="YO134" s="140"/>
      <c r="YP134" s="140"/>
      <c r="YQ134" s="140"/>
      <c r="YR134" s="140"/>
      <c r="YS134" s="140"/>
      <c r="YT134" s="140"/>
      <c r="YU134" s="140"/>
      <c r="YV134" s="140"/>
      <c r="YW134" s="140"/>
      <c r="YX134" s="140"/>
      <c r="YY134" s="140"/>
      <c r="YZ134" s="140"/>
      <c r="ZA134" s="140"/>
      <c r="ZB134" s="140"/>
      <c r="ZC134" s="140"/>
      <c r="ZD134" s="140"/>
      <c r="ZE134" s="140"/>
      <c r="ZF134" s="140"/>
      <c r="ZG134" s="140"/>
      <c r="ZH134" s="140"/>
      <c r="ZI134" s="140"/>
      <c r="ZJ134" s="140"/>
      <c r="ZK134" s="140"/>
      <c r="ZL134" s="140"/>
      <c r="ZM134" s="140"/>
      <c r="ZN134" s="140"/>
      <c r="ZO134" s="140"/>
      <c r="ZP134" s="140"/>
      <c r="ZQ134" s="140"/>
      <c r="ZR134" s="140"/>
      <c r="ZS134" s="140"/>
      <c r="ZT134" s="140"/>
      <c r="ZU134" s="140"/>
      <c r="ZV134" s="140"/>
      <c r="ZW134" s="140"/>
      <c r="ZX134" s="140"/>
      <c r="ZY134" s="140"/>
      <c r="ZZ134" s="140"/>
      <c r="AAA134" s="140"/>
      <c r="AAB134" s="140"/>
      <c r="AAC134" s="140"/>
      <c r="AAD134" s="140"/>
      <c r="AAE134" s="140"/>
      <c r="AAF134" s="140"/>
      <c r="AAG134" s="140"/>
      <c r="AAH134" s="140"/>
      <c r="AAI134" s="140"/>
      <c r="AAJ134" s="140"/>
      <c r="AAK134" s="140"/>
      <c r="AAL134" s="140"/>
      <c r="AAM134" s="140"/>
      <c r="AAN134" s="140"/>
      <c r="AAO134" s="140"/>
      <c r="AAP134" s="140"/>
      <c r="AAQ134" s="140"/>
      <c r="AAR134" s="140"/>
      <c r="AAS134" s="140"/>
      <c r="AAT134" s="140"/>
      <c r="AAU134" s="140"/>
      <c r="AAV134" s="140"/>
      <c r="AAW134" s="140"/>
      <c r="AAX134" s="140"/>
      <c r="AAY134" s="140"/>
      <c r="AAZ134" s="140"/>
      <c r="ABA134" s="140"/>
      <c r="ABB134" s="140"/>
      <c r="ABC134" s="140"/>
      <c r="ABD134" s="140"/>
      <c r="ABE134" s="140"/>
      <c r="ABF134" s="140"/>
      <c r="ABG134" s="140"/>
      <c r="ABH134" s="140"/>
      <c r="ABI134" s="140"/>
      <c r="ABJ134" s="140"/>
      <c r="ABK134" s="140"/>
      <c r="ABL134" s="140"/>
      <c r="ABM134" s="140"/>
      <c r="ABN134" s="140"/>
      <c r="ABO134" s="140"/>
      <c r="ABP134" s="140"/>
      <c r="ABQ134" s="140"/>
      <c r="ABR134" s="140"/>
      <c r="ABS134" s="140"/>
      <c r="ABT134" s="140"/>
      <c r="ABU134" s="140"/>
      <c r="ABV134" s="140"/>
      <c r="ABW134" s="140"/>
      <c r="ABX134" s="140"/>
      <c r="ABY134" s="140"/>
      <c r="ABZ134" s="140"/>
      <c r="ACA134" s="140"/>
      <c r="ACB134" s="140"/>
      <c r="ACC134" s="140"/>
      <c r="ACD134" s="140"/>
      <c r="ACE134" s="140"/>
      <c r="ACF134" s="140"/>
      <c r="ACG134" s="140"/>
      <c r="ACH134" s="140"/>
      <c r="ACI134" s="140"/>
      <c r="ACJ134" s="140"/>
      <c r="ACK134" s="140"/>
      <c r="ACL134" s="140"/>
      <c r="ACM134" s="140"/>
      <c r="ACN134" s="140"/>
      <c r="ACO134" s="140"/>
      <c r="ACP134" s="140"/>
      <c r="ACQ134" s="140"/>
      <c r="ACR134" s="140"/>
      <c r="ACS134" s="140"/>
      <c r="ACT134" s="140"/>
      <c r="ACU134" s="140"/>
      <c r="ACV134" s="140"/>
      <c r="ACW134" s="140"/>
      <c r="ACX134" s="140"/>
      <c r="ACY134" s="140"/>
      <c r="ACZ134" s="140"/>
      <c r="ADA134" s="140"/>
      <c r="ADB134" s="140"/>
      <c r="ADC134" s="140"/>
      <c r="ADD134" s="140"/>
      <c r="ADE134" s="140"/>
      <c r="ADF134" s="140"/>
      <c r="ADG134" s="140"/>
      <c r="ADH134" s="140"/>
      <c r="ADI134" s="140"/>
      <c r="ADJ134" s="140"/>
      <c r="ADK134" s="140"/>
      <c r="ADL134" s="140"/>
      <c r="ADM134" s="140"/>
      <c r="ADN134" s="140"/>
      <c r="ADO134" s="140"/>
      <c r="ADP134" s="140"/>
      <c r="ADQ134" s="140"/>
      <c r="ADR134" s="140"/>
      <c r="ADS134" s="140"/>
      <c r="ADT134" s="140"/>
      <c r="ADU134" s="140"/>
      <c r="ADV134" s="140"/>
      <c r="ADW134" s="140"/>
      <c r="ADX134" s="140"/>
      <c r="ADY134" s="140"/>
      <c r="ADZ134" s="140"/>
      <c r="AEA134" s="140"/>
      <c r="AEB134" s="140"/>
      <c r="AEC134" s="140"/>
      <c r="AED134" s="140"/>
      <c r="AEE134" s="140"/>
      <c r="AEF134" s="140"/>
      <c r="AEG134" s="140"/>
      <c r="AEH134" s="140"/>
      <c r="AEI134" s="140"/>
      <c r="AEJ134" s="140"/>
      <c r="AEK134" s="140"/>
      <c r="AEL134" s="140"/>
      <c r="AEM134" s="140"/>
      <c r="AEN134" s="140"/>
      <c r="AEO134" s="140"/>
      <c r="AEP134" s="140"/>
      <c r="AEQ134" s="140"/>
      <c r="AER134" s="140"/>
      <c r="AES134" s="140"/>
      <c r="AET134" s="140"/>
      <c r="AEU134" s="140"/>
      <c r="AEV134" s="140"/>
      <c r="AEW134" s="140"/>
      <c r="AEX134" s="140"/>
      <c r="AEY134" s="140"/>
      <c r="AEZ134" s="140"/>
      <c r="AFA134" s="140"/>
      <c r="AFB134" s="140"/>
      <c r="AFC134" s="140"/>
      <c r="AFD134" s="140"/>
      <c r="AFE134" s="140"/>
      <c r="AFF134" s="140"/>
      <c r="AFG134" s="140"/>
      <c r="AFH134" s="140"/>
      <c r="AFI134" s="140"/>
      <c r="AFJ134" s="140"/>
      <c r="AFK134" s="140"/>
      <c r="AFL134" s="140"/>
      <c r="AFM134" s="140"/>
      <c r="AFN134" s="140"/>
      <c r="AFO134" s="140"/>
      <c r="AFP134" s="140"/>
      <c r="AFQ134" s="140"/>
      <c r="AFR134" s="140"/>
      <c r="AFS134" s="140"/>
      <c r="AFT134" s="140"/>
      <c r="AFU134" s="140"/>
      <c r="AFV134" s="140"/>
      <c r="AFW134" s="140"/>
      <c r="AFX134" s="140"/>
      <c r="AFY134" s="140"/>
      <c r="AFZ134" s="140"/>
      <c r="AGA134" s="140"/>
      <c r="AGB134" s="140"/>
      <c r="AGC134" s="140"/>
      <c r="AGD134" s="140"/>
      <c r="AGE134" s="140"/>
      <c r="AGF134" s="140"/>
      <c r="AGG134" s="140"/>
      <c r="AGH134" s="140"/>
      <c r="AGI134" s="140"/>
      <c r="AGJ134" s="140"/>
      <c r="AGK134" s="140"/>
      <c r="AGL134" s="140"/>
      <c r="AGM134" s="140"/>
      <c r="AGN134" s="140"/>
      <c r="AGO134" s="140"/>
      <c r="AGP134" s="140"/>
      <c r="AGQ134" s="140"/>
      <c r="AGR134" s="140"/>
      <c r="AGS134" s="140"/>
      <c r="AGT134" s="140"/>
      <c r="AGU134" s="140"/>
      <c r="AGV134" s="140"/>
      <c r="AGW134" s="140"/>
      <c r="AGX134" s="140"/>
      <c r="AGY134" s="140"/>
      <c r="AGZ134" s="140"/>
      <c r="AHA134" s="140"/>
      <c r="AHB134" s="140"/>
      <c r="AHC134" s="140"/>
      <c r="AHD134" s="140"/>
      <c r="AHE134" s="140"/>
      <c r="AHF134" s="140"/>
      <c r="AHG134" s="140"/>
      <c r="AHH134" s="140"/>
      <c r="AHI134" s="140"/>
      <c r="AHJ134" s="140"/>
      <c r="AHK134" s="140"/>
      <c r="AHL134" s="140"/>
      <c r="AHM134" s="140"/>
      <c r="AHN134" s="140"/>
      <c r="AHO134" s="140"/>
      <c r="AHP134" s="140"/>
      <c r="AHQ134" s="140"/>
      <c r="AHR134" s="140"/>
      <c r="AHS134" s="140"/>
      <c r="AHT134" s="140"/>
      <c r="AHU134" s="140"/>
      <c r="AHV134" s="140"/>
      <c r="AHW134" s="140"/>
      <c r="AHX134" s="140"/>
      <c r="AHY134" s="140"/>
      <c r="AHZ134" s="140"/>
      <c r="AIA134" s="140"/>
      <c r="AIB134" s="140"/>
      <c r="AIC134" s="140"/>
      <c r="AID134" s="140"/>
      <c r="AIE134" s="140"/>
      <c r="AIF134" s="140"/>
      <c r="AIG134" s="140"/>
      <c r="AIH134" s="140"/>
      <c r="AII134" s="140"/>
      <c r="AIJ134" s="140"/>
      <c r="AIK134" s="140"/>
      <c r="AIL134" s="140"/>
      <c r="AIM134" s="140"/>
      <c r="AIN134" s="140"/>
      <c r="AIO134" s="140"/>
      <c r="AIP134" s="140"/>
      <c r="AIQ134" s="140"/>
      <c r="AIR134" s="140"/>
      <c r="AIS134" s="140"/>
      <c r="AIT134" s="140"/>
      <c r="AIU134" s="140"/>
      <c r="AIV134" s="140"/>
      <c r="AIW134" s="140"/>
      <c r="AIX134" s="140"/>
      <c r="AIY134" s="140"/>
      <c r="AIZ134" s="140"/>
      <c r="AJA134" s="140"/>
      <c r="AJB134" s="140"/>
      <c r="AJC134" s="140"/>
      <c r="AJD134" s="140"/>
      <c r="AJE134" s="140"/>
      <c r="AJF134" s="140"/>
      <c r="AJG134" s="140"/>
      <c r="AJH134" s="140"/>
      <c r="AJI134" s="140"/>
      <c r="AJJ134" s="140"/>
      <c r="AJK134" s="140"/>
      <c r="AJL134" s="140"/>
      <c r="AJM134" s="140"/>
      <c r="AJN134" s="140"/>
      <c r="AJO134" s="140"/>
      <c r="AJP134" s="140"/>
      <c r="AJQ134" s="140"/>
      <c r="AJR134" s="140"/>
      <c r="AJS134" s="140"/>
      <c r="AJT134" s="140"/>
      <c r="AJU134" s="140"/>
      <c r="AJV134" s="140"/>
      <c r="AJW134" s="140"/>
      <c r="AJX134" s="140"/>
      <c r="AJY134" s="140"/>
      <c r="AJZ134" s="140"/>
      <c r="AKA134" s="140"/>
      <c r="AKB134" s="140"/>
      <c r="AKC134" s="140"/>
      <c r="AKD134" s="140"/>
      <c r="AKE134" s="140"/>
      <c r="AKF134" s="140"/>
      <c r="AKG134" s="140"/>
      <c r="AKH134" s="140"/>
      <c r="AKI134" s="140"/>
      <c r="AKJ134" s="140"/>
      <c r="AKK134" s="140"/>
      <c r="AKL134" s="140"/>
      <c r="AKM134" s="140"/>
      <c r="AKN134" s="140"/>
      <c r="AKO134" s="140"/>
      <c r="AKP134" s="140"/>
      <c r="AKQ134" s="140"/>
      <c r="AKR134" s="140"/>
      <c r="AKS134" s="140"/>
      <c r="AKT134" s="140"/>
      <c r="AKU134" s="140"/>
      <c r="AKV134" s="140"/>
      <c r="AKW134" s="140"/>
      <c r="AKX134" s="140"/>
      <c r="AKY134" s="140"/>
      <c r="AKZ134" s="140"/>
      <c r="ALA134" s="140"/>
      <c r="ALB134" s="140"/>
      <c r="ALC134" s="140"/>
      <c r="ALD134" s="140"/>
      <c r="ALE134" s="140"/>
      <c r="ALF134" s="140"/>
      <c r="ALG134" s="140"/>
      <c r="ALH134" s="140"/>
      <c r="ALI134" s="140"/>
      <c r="ALJ134" s="140"/>
      <c r="ALK134" s="140"/>
      <c r="ALL134" s="140"/>
      <c r="ALM134" s="140"/>
      <c r="ALN134" s="140"/>
      <c r="ALO134" s="140"/>
      <c r="ALP134" s="140"/>
      <c r="ALQ134" s="140"/>
      <c r="ALR134" s="140"/>
      <c r="ALS134" s="140"/>
      <c r="ALT134" s="140"/>
      <c r="ALU134" s="140"/>
      <c r="ALV134" s="140"/>
      <c r="ALW134" s="140"/>
      <c r="ALX134" s="140"/>
      <c r="ALY134" s="140"/>
      <c r="ALZ134" s="140"/>
      <c r="AMA134" s="140"/>
      <c r="AMB134" s="140"/>
      <c r="AMC134" s="140"/>
      <c r="AMD134" s="140"/>
      <c r="AME134" s="140"/>
      <c r="AMF134" s="140"/>
      <c r="AMG134" s="140"/>
      <c r="AMH134" s="140"/>
      <c r="AMI134" s="140"/>
      <c r="AMJ134" s="140"/>
      <c r="AMK134" s="140"/>
      <c r="AML134" s="140"/>
      <c r="AMM134" s="140"/>
      <c r="AMN134" s="140"/>
      <c r="AMO134" s="140"/>
      <c r="AMP134" s="140"/>
      <c r="AMQ134" s="140"/>
      <c r="AMR134" s="140"/>
      <c r="AMS134" s="140"/>
      <c r="AMT134" s="140"/>
      <c r="AMU134" s="140"/>
      <c r="AMV134" s="140"/>
      <c r="AMW134" s="140"/>
      <c r="AMX134" s="140"/>
      <c r="AMY134" s="140"/>
      <c r="AMZ134" s="140"/>
      <c r="ANA134" s="140"/>
      <c r="ANB134" s="140"/>
      <c r="ANC134" s="140"/>
      <c r="AND134" s="140"/>
      <c r="ANE134" s="140"/>
      <c r="ANF134" s="140"/>
      <c r="ANG134" s="140"/>
      <c r="ANH134" s="140"/>
      <c r="ANI134" s="140"/>
      <c r="ANJ134" s="140"/>
      <c r="ANK134" s="140"/>
      <c r="ANL134" s="140"/>
      <c r="ANM134" s="140"/>
      <c r="ANN134" s="140"/>
      <c r="ANO134" s="140"/>
      <c r="ANP134" s="140"/>
      <c r="ANQ134" s="140"/>
      <c r="ANR134" s="140"/>
      <c r="ANS134" s="140"/>
      <c r="ANT134" s="140"/>
      <c r="ANU134" s="140"/>
      <c r="ANV134" s="140"/>
      <c r="ANW134" s="140"/>
      <c r="ANX134" s="140"/>
      <c r="ANY134" s="140"/>
      <c r="ANZ134" s="140"/>
      <c r="AOA134" s="140"/>
      <c r="AOB134" s="140"/>
      <c r="AOC134" s="140"/>
      <c r="AOD134" s="140"/>
      <c r="AOE134" s="140"/>
      <c r="AOF134" s="140"/>
      <c r="AOG134" s="140"/>
      <c r="AOH134" s="140"/>
      <c r="AOI134" s="140"/>
      <c r="AOJ134" s="140"/>
      <c r="AOK134" s="140"/>
      <c r="AOL134" s="140"/>
      <c r="AOM134" s="140"/>
      <c r="AON134" s="140"/>
      <c r="AOO134" s="140"/>
      <c r="AOP134" s="140"/>
      <c r="AOQ134" s="140"/>
      <c r="AOR134" s="140"/>
      <c r="AOS134" s="140"/>
      <c r="AOT134" s="140"/>
      <c r="AOU134" s="140"/>
      <c r="AOV134" s="140"/>
      <c r="AOW134" s="140"/>
      <c r="AOX134" s="140"/>
      <c r="AOY134" s="140"/>
      <c r="AOZ134" s="140"/>
      <c r="APA134" s="140"/>
      <c r="APB134" s="140"/>
      <c r="APC134" s="140"/>
      <c r="APD134" s="140"/>
      <c r="APE134" s="140"/>
      <c r="APF134" s="140"/>
      <c r="APG134" s="140"/>
      <c r="APH134" s="140"/>
      <c r="API134" s="140"/>
      <c r="APJ134" s="140"/>
      <c r="APK134" s="140"/>
      <c r="APL134" s="140"/>
      <c r="APM134" s="140"/>
      <c r="APN134" s="140"/>
      <c r="APO134" s="140"/>
      <c r="APP134" s="140"/>
      <c r="APQ134" s="140"/>
      <c r="APR134" s="140"/>
      <c r="APS134" s="140"/>
      <c r="APT134" s="140"/>
      <c r="APU134" s="140"/>
      <c r="APV134" s="140"/>
      <c r="APW134" s="140"/>
      <c r="APX134" s="140"/>
      <c r="APY134" s="140"/>
      <c r="APZ134" s="140"/>
      <c r="AQA134" s="140"/>
      <c r="AQB134" s="140"/>
      <c r="AQC134" s="140"/>
      <c r="AQD134" s="140"/>
      <c r="AQE134" s="140"/>
      <c r="AQF134" s="140"/>
      <c r="AQG134" s="140"/>
      <c r="AQH134" s="140"/>
      <c r="AQI134" s="140"/>
      <c r="AQJ134" s="140"/>
      <c r="AQK134" s="140"/>
      <c r="AQL134" s="140"/>
      <c r="AQM134" s="140"/>
      <c r="AQN134" s="140"/>
      <c r="AQO134" s="140"/>
      <c r="AQP134" s="140"/>
      <c r="AQQ134" s="140"/>
      <c r="AQR134" s="140"/>
      <c r="AQS134" s="140"/>
      <c r="AQT134" s="140"/>
      <c r="AQU134" s="140"/>
      <c r="AQV134" s="140"/>
      <c r="AQW134" s="140"/>
      <c r="AQX134" s="140"/>
      <c r="AQY134" s="140"/>
      <c r="AQZ134" s="140"/>
      <c r="ARA134" s="140"/>
      <c r="ARB134" s="140"/>
      <c r="ARC134" s="140"/>
      <c r="ARD134" s="140"/>
      <c r="ARE134" s="140"/>
      <c r="ARF134" s="140"/>
      <c r="ARG134" s="140"/>
      <c r="ARH134" s="140"/>
      <c r="ARI134" s="140"/>
      <c r="ARJ134" s="140"/>
      <c r="ARK134" s="140"/>
      <c r="ARL134" s="140"/>
      <c r="ARM134" s="140"/>
      <c r="ARN134" s="140"/>
      <c r="ARO134" s="140"/>
      <c r="ARP134" s="140"/>
      <c r="ARQ134" s="140"/>
      <c r="ARR134" s="140"/>
      <c r="ARS134" s="140"/>
      <c r="ART134" s="140"/>
      <c r="ARU134" s="140"/>
      <c r="ARV134" s="140"/>
      <c r="ARW134" s="140"/>
      <c r="ARX134" s="140"/>
      <c r="ARY134" s="140"/>
      <c r="ARZ134" s="140"/>
      <c r="ASA134" s="140"/>
      <c r="ASB134" s="140"/>
      <c r="ASC134" s="140"/>
      <c r="ASD134" s="140"/>
      <c r="ASE134" s="140"/>
      <c r="ASF134" s="140"/>
      <c r="ASG134" s="140"/>
      <c r="ASH134" s="140"/>
      <c r="ASI134" s="140"/>
      <c r="ASJ134" s="140"/>
      <c r="ASK134" s="140"/>
      <c r="ASL134" s="140"/>
      <c r="ASM134" s="140"/>
      <c r="ASN134" s="140"/>
      <c r="ASO134" s="140"/>
      <c r="ASP134" s="140"/>
      <c r="ASQ134" s="140"/>
      <c r="ASR134" s="140"/>
      <c r="ASS134" s="140"/>
      <c r="AST134" s="140"/>
      <c r="ASU134" s="140"/>
      <c r="ASV134" s="140"/>
      <c r="ASW134" s="140"/>
      <c r="ASX134" s="140"/>
      <c r="ASY134" s="140"/>
      <c r="ASZ134" s="140"/>
      <c r="ATA134" s="140"/>
      <c r="ATB134" s="140"/>
      <c r="ATC134" s="140"/>
      <c r="ATD134" s="140"/>
      <c r="ATE134" s="140"/>
      <c r="ATF134" s="140"/>
      <c r="ATG134" s="140"/>
      <c r="ATH134" s="140"/>
      <c r="ATI134" s="140"/>
      <c r="ATJ134" s="140"/>
      <c r="ATK134" s="140"/>
      <c r="ATL134" s="140"/>
      <c r="ATM134" s="140"/>
      <c r="ATN134" s="140"/>
      <c r="ATO134" s="140"/>
      <c r="ATP134" s="140"/>
      <c r="ATQ134" s="140"/>
      <c r="ATR134" s="140"/>
      <c r="ATS134" s="140"/>
      <c r="ATT134" s="140"/>
      <c r="ATU134" s="140"/>
      <c r="ATV134" s="140"/>
      <c r="ATW134" s="140"/>
      <c r="ATX134" s="140"/>
      <c r="ATY134" s="140"/>
      <c r="ATZ134" s="140"/>
      <c r="AUA134" s="140"/>
      <c r="AUB134" s="140"/>
      <c r="AUC134" s="140"/>
      <c r="AUD134" s="140"/>
      <c r="AUE134" s="140"/>
      <c r="AUF134" s="140"/>
      <c r="AUG134" s="140"/>
      <c r="AUH134" s="140"/>
      <c r="AUI134" s="140"/>
      <c r="AUJ134" s="140"/>
      <c r="AUK134" s="140"/>
      <c r="AUL134" s="140"/>
      <c r="AUM134" s="140"/>
      <c r="AUN134" s="140"/>
      <c r="AUO134" s="140"/>
      <c r="AUP134" s="140"/>
      <c r="AUQ134" s="140"/>
      <c r="AUR134" s="140"/>
      <c r="AUS134" s="140"/>
      <c r="AUT134" s="140"/>
      <c r="AUU134" s="140"/>
      <c r="AUV134" s="140"/>
      <c r="AUW134" s="140"/>
      <c r="AUX134" s="140"/>
      <c r="AUY134" s="140"/>
      <c r="AUZ134" s="140"/>
      <c r="AVA134" s="140"/>
      <c r="AVB134" s="140"/>
      <c r="AVC134" s="140"/>
      <c r="AVD134" s="140"/>
      <c r="AVE134" s="140"/>
      <c r="AVF134" s="140"/>
      <c r="AVG134" s="140"/>
      <c r="AVH134" s="140"/>
      <c r="AVI134" s="140"/>
      <c r="AVJ134" s="140"/>
      <c r="AVK134" s="140"/>
      <c r="AVL134" s="140"/>
      <c r="AVM134" s="140"/>
      <c r="AVN134" s="140"/>
      <c r="AVO134" s="140"/>
      <c r="AVP134" s="140"/>
      <c r="AVQ134" s="140"/>
      <c r="AVR134" s="140"/>
      <c r="AVS134" s="140"/>
      <c r="AVT134" s="140"/>
      <c r="AVU134" s="140"/>
      <c r="AVV134" s="140"/>
      <c r="AVW134" s="140"/>
      <c r="AVX134" s="140"/>
      <c r="AVY134" s="140"/>
      <c r="AVZ134" s="140"/>
      <c r="AWA134" s="140"/>
      <c r="AWB134" s="140"/>
      <c r="AWC134" s="140"/>
      <c r="AWD134" s="140"/>
      <c r="AWE134" s="140"/>
      <c r="AWF134" s="140"/>
      <c r="AWG134" s="140"/>
      <c r="AWH134" s="140"/>
      <c r="AWI134" s="140"/>
      <c r="AWJ134" s="140"/>
      <c r="AWK134" s="140"/>
      <c r="AWL134" s="140"/>
      <c r="AWM134" s="140"/>
      <c r="AWN134" s="140"/>
      <c r="AWO134" s="140"/>
      <c r="AWP134" s="140"/>
      <c r="AWQ134" s="140"/>
      <c r="AWR134" s="140"/>
      <c r="AWS134" s="140"/>
      <c r="AWT134" s="140"/>
      <c r="AWU134" s="140"/>
      <c r="AWV134" s="140"/>
      <c r="AWW134" s="140"/>
      <c r="AWX134" s="140"/>
      <c r="AWY134" s="140"/>
      <c r="AWZ134" s="140"/>
      <c r="AXA134" s="140"/>
      <c r="AXB134" s="140"/>
      <c r="AXC134" s="140"/>
      <c r="AXD134" s="140"/>
      <c r="AXE134" s="140"/>
      <c r="AXF134" s="140"/>
      <c r="AXG134" s="140"/>
      <c r="AXH134" s="140"/>
      <c r="AXI134" s="140"/>
      <c r="AXJ134" s="140"/>
      <c r="AXK134" s="140"/>
      <c r="AXL134" s="140"/>
      <c r="AXM134" s="140"/>
      <c r="AXN134" s="140"/>
      <c r="AXO134" s="140"/>
      <c r="AXP134" s="140"/>
      <c r="AXQ134" s="140"/>
      <c r="AXR134" s="140"/>
      <c r="AXS134" s="140"/>
      <c r="AXT134" s="140"/>
      <c r="AXU134" s="140"/>
      <c r="AXV134" s="140"/>
      <c r="AXW134" s="140"/>
      <c r="AXX134" s="140"/>
      <c r="AXY134" s="140"/>
      <c r="AXZ134" s="140"/>
      <c r="AYA134" s="140"/>
      <c r="AYB134" s="140"/>
      <c r="AYC134" s="140"/>
      <c r="AYD134" s="140"/>
      <c r="AYE134" s="140"/>
      <c r="AYF134" s="140"/>
      <c r="AYG134" s="140"/>
      <c r="AYH134" s="140"/>
      <c r="AYI134" s="140"/>
      <c r="AYJ134" s="140"/>
      <c r="AYK134" s="140"/>
      <c r="AYL134" s="140"/>
      <c r="AYM134" s="140"/>
      <c r="AYN134" s="140"/>
      <c r="AYO134" s="140"/>
      <c r="AYP134" s="140"/>
      <c r="AYQ134" s="140"/>
      <c r="AYR134" s="140"/>
      <c r="AYS134" s="140"/>
      <c r="AYT134" s="140"/>
      <c r="AYU134" s="140"/>
      <c r="AYV134" s="140"/>
      <c r="AYW134" s="140"/>
      <c r="AYX134" s="140"/>
      <c r="AYY134" s="140"/>
      <c r="AYZ134" s="140"/>
      <c r="AZA134" s="140"/>
      <c r="AZB134" s="140"/>
      <c r="AZC134" s="140"/>
      <c r="AZD134" s="140"/>
      <c r="AZE134" s="140"/>
      <c r="AZF134" s="140"/>
      <c r="AZG134" s="140"/>
      <c r="AZH134" s="140"/>
      <c r="AZI134" s="140"/>
      <c r="AZJ134" s="140"/>
      <c r="AZK134" s="140"/>
      <c r="AZL134" s="140"/>
      <c r="AZM134" s="140"/>
      <c r="AZN134" s="140"/>
      <c r="AZO134" s="140"/>
      <c r="AZP134" s="140"/>
      <c r="AZQ134" s="140"/>
      <c r="AZR134" s="140"/>
      <c r="AZS134" s="140"/>
      <c r="AZT134" s="140"/>
      <c r="AZU134" s="140"/>
      <c r="AZV134" s="140"/>
      <c r="AZW134" s="140"/>
      <c r="AZX134" s="140"/>
      <c r="AZY134" s="140"/>
      <c r="AZZ134" s="140"/>
      <c r="BAA134" s="140"/>
      <c r="BAB134" s="140"/>
      <c r="BAC134" s="140"/>
      <c r="BAD134" s="140"/>
      <c r="BAE134" s="140"/>
      <c r="BAF134" s="140"/>
      <c r="BAG134" s="140"/>
      <c r="BAH134" s="140"/>
      <c r="BAI134" s="140"/>
      <c r="BAJ134" s="140"/>
      <c r="BAK134" s="140"/>
      <c r="BAL134" s="140"/>
      <c r="BAM134" s="140"/>
      <c r="BAN134" s="140"/>
      <c r="BAO134" s="140"/>
      <c r="BAP134" s="140"/>
      <c r="BAQ134" s="140"/>
      <c r="BAR134" s="140"/>
      <c r="BAS134" s="140"/>
      <c r="BAT134" s="140"/>
      <c r="BAU134" s="140"/>
      <c r="BAV134" s="140"/>
      <c r="BAW134" s="140"/>
      <c r="BAX134" s="140"/>
      <c r="BAY134" s="140"/>
      <c r="BAZ134" s="140"/>
      <c r="BBA134" s="140"/>
      <c r="BBB134" s="140"/>
      <c r="BBC134" s="140"/>
      <c r="BBD134" s="140"/>
      <c r="BBE134" s="140"/>
      <c r="BBF134" s="140"/>
      <c r="BBG134" s="140"/>
      <c r="BBH134" s="140"/>
      <c r="BBI134" s="140"/>
      <c r="BBJ134" s="140"/>
      <c r="BBK134" s="140"/>
      <c r="BBL134" s="140"/>
      <c r="BBM134" s="140"/>
      <c r="BBN134" s="140"/>
      <c r="BBO134" s="140"/>
      <c r="BBP134" s="140"/>
      <c r="BBQ134" s="140"/>
      <c r="BBR134" s="140"/>
      <c r="BBS134" s="140"/>
      <c r="BBT134" s="140"/>
      <c r="BBU134" s="140"/>
      <c r="BBV134" s="140"/>
      <c r="BBW134" s="140"/>
      <c r="BBX134" s="140"/>
      <c r="BBY134" s="140"/>
      <c r="BBZ134" s="140"/>
      <c r="BCA134" s="140"/>
      <c r="BCB134" s="140"/>
      <c r="BCC134" s="140"/>
      <c r="BCD134" s="140"/>
      <c r="BCE134" s="140"/>
      <c r="BCF134" s="140"/>
      <c r="BCG134" s="140"/>
      <c r="BCH134" s="140"/>
      <c r="BCI134" s="140"/>
      <c r="BCJ134" s="140"/>
      <c r="BCK134" s="140"/>
      <c r="BCL134" s="140"/>
      <c r="BCM134" s="140"/>
      <c r="BCN134" s="140"/>
      <c r="BCO134" s="140"/>
      <c r="BCP134" s="140"/>
      <c r="BCQ134" s="140"/>
      <c r="BCR134" s="140"/>
      <c r="BCS134" s="140"/>
      <c r="BCT134" s="140"/>
      <c r="BCU134" s="140"/>
      <c r="BCV134" s="140"/>
      <c r="BCW134" s="140"/>
      <c r="BCX134" s="140"/>
      <c r="BCY134" s="140"/>
      <c r="BCZ134" s="140"/>
      <c r="BDA134" s="140"/>
      <c r="BDB134" s="140"/>
      <c r="BDC134" s="140"/>
      <c r="BDD134" s="140"/>
      <c r="BDE134" s="140"/>
      <c r="BDF134" s="140"/>
      <c r="BDG134" s="140"/>
      <c r="BDH134" s="140"/>
      <c r="BDI134" s="140"/>
      <c r="BDJ134" s="140"/>
      <c r="BDK134" s="140"/>
      <c r="BDL134" s="140"/>
      <c r="BDM134" s="140"/>
      <c r="BDN134" s="140"/>
      <c r="BDO134" s="140"/>
      <c r="BDP134" s="140"/>
      <c r="BDQ134" s="140"/>
      <c r="BDR134" s="140"/>
      <c r="BDS134" s="140"/>
      <c r="BDT134" s="140"/>
      <c r="BDU134" s="140"/>
      <c r="BDV134" s="140"/>
      <c r="BDW134" s="140"/>
      <c r="BDX134" s="140"/>
      <c r="BDY134" s="140"/>
      <c r="BDZ134" s="140"/>
      <c r="BEA134" s="140"/>
      <c r="BEB134" s="140"/>
      <c r="BEC134" s="140"/>
      <c r="BED134" s="140"/>
      <c r="BEE134" s="140"/>
      <c r="BEF134" s="140"/>
      <c r="BEG134" s="140"/>
      <c r="BEH134" s="140"/>
      <c r="BEI134" s="140"/>
      <c r="BEJ134" s="140"/>
      <c r="BEK134" s="140"/>
      <c r="BEL134" s="140"/>
      <c r="BEM134" s="140"/>
      <c r="BEN134" s="140"/>
      <c r="BEO134" s="140"/>
      <c r="BEP134" s="140"/>
      <c r="BEQ134" s="140"/>
      <c r="BER134" s="140"/>
      <c r="BES134" s="140"/>
      <c r="BET134" s="140"/>
      <c r="BEU134" s="140"/>
      <c r="BEV134" s="140"/>
      <c r="BEW134" s="140"/>
      <c r="BEX134" s="140"/>
      <c r="BEY134" s="140"/>
      <c r="BEZ134" s="140"/>
      <c r="BFA134" s="140"/>
      <c r="BFB134" s="140"/>
      <c r="BFC134" s="140"/>
      <c r="BFD134" s="140"/>
      <c r="BFE134" s="140"/>
      <c r="BFF134" s="140"/>
      <c r="BFG134" s="140"/>
      <c r="BFH134" s="140"/>
      <c r="BFI134" s="140"/>
      <c r="BFJ134" s="140"/>
      <c r="BFK134" s="140"/>
      <c r="BFL134" s="140"/>
      <c r="BFM134" s="140"/>
      <c r="BFN134" s="140"/>
      <c r="BFO134" s="140"/>
      <c r="BFP134" s="140"/>
      <c r="BFQ134" s="140"/>
      <c r="BFR134" s="140"/>
      <c r="BFS134" s="140"/>
      <c r="BFT134" s="140"/>
      <c r="BFU134" s="140"/>
      <c r="BFV134" s="140"/>
      <c r="BFW134" s="140"/>
      <c r="BFX134" s="140"/>
      <c r="BFY134" s="140"/>
      <c r="BFZ134" s="140"/>
      <c r="BGA134" s="140"/>
      <c r="BGB134" s="140"/>
      <c r="BGC134" s="140"/>
      <c r="BGD134" s="140"/>
      <c r="BGE134" s="140"/>
      <c r="BGF134" s="140"/>
      <c r="BGG134" s="140"/>
      <c r="BGH134" s="140"/>
      <c r="BGI134" s="140"/>
      <c r="BGJ134" s="140"/>
      <c r="BGK134" s="140"/>
      <c r="BGL134" s="140"/>
      <c r="BGM134" s="140"/>
      <c r="BGN134" s="140"/>
      <c r="BGO134" s="140"/>
      <c r="BGP134" s="140"/>
      <c r="BGQ134" s="140"/>
      <c r="BGR134" s="140"/>
      <c r="BGS134" s="140"/>
      <c r="BGT134" s="140"/>
      <c r="BGU134" s="140"/>
      <c r="BGV134" s="140"/>
      <c r="BGW134" s="140"/>
      <c r="BGX134" s="140"/>
      <c r="BGY134" s="140"/>
      <c r="BGZ134" s="140"/>
      <c r="BHA134" s="140"/>
      <c r="BHB134" s="140"/>
      <c r="BHC134" s="140"/>
      <c r="BHD134" s="140"/>
      <c r="BHE134" s="140"/>
      <c r="BHF134" s="140"/>
      <c r="BHG134" s="140"/>
      <c r="BHH134" s="140"/>
      <c r="BHI134" s="140"/>
      <c r="BHJ134" s="140"/>
      <c r="BHK134" s="140"/>
      <c r="BHL134" s="140"/>
      <c r="BHM134" s="140"/>
      <c r="BHN134" s="140"/>
      <c r="BHO134" s="140"/>
      <c r="BHP134" s="140"/>
      <c r="BHQ134" s="140"/>
      <c r="BHR134" s="140"/>
      <c r="BHS134" s="140"/>
      <c r="BHT134" s="140"/>
      <c r="BHU134" s="140"/>
      <c r="BHV134" s="140"/>
      <c r="BHW134" s="140"/>
      <c r="BHX134" s="140"/>
      <c r="BHY134" s="140"/>
      <c r="BHZ134" s="140"/>
      <c r="BIA134" s="140"/>
      <c r="BIB134" s="140"/>
      <c r="BIC134" s="140"/>
      <c r="BID134" s="140"/>
      <c r="BIE134" s="140"/>
      <c r="BIF134" s="140"/>
      <c r="BIG134" s="140"/>
      <c r="BIH134" s="140"/>
      <c r="BII134" s="140"/>
      <c r="BIJ134" s="140"/>
      <c r="BIK134" s="140"/>
      <c r="BIL134" s="140"/>
      <c r="BIM134" s="140"/>
      <c r="BIN134" s="140"/>
      <c r="BIO134" s="140"/>
      <c r="BIP134" s="140"/>
      <c r="BIQ134" s="140"/>
      <c r="BIR134" s="140"/>
      <c r="BIS134" s="140"/>
      <c r="BIT134" s="140"/>
      <c r="BIU134" s="140"/>
      <c r="BIV134" s="140"/>
      <c r="BIW134" s="140"/>
      <c r="BIX134" s="140"/>
      <c r="BIY134" s="140"/>
      <c r="BIZ134" s="140"/>
      <c r="BJA134" s="140"/>
      <c r="BJB134" s="140"/>
      <c r="BJC134" s="140"/>
      <c r="BJD134" s="140"/>
      <c r="BJE134" s="140"/>
      <c r="BJF134" s="140"/>
      <c r="BJG134" s="140"/>
      <c r="BJH134" s="140"/>
      <c r="BJI134" s="140"/>
      <c r="BJJ134" s="140"/>
      <c r="BJK134" s="140"/>
      <c r="BJL134" s="140"/>
      <c r="BJM134" s="140"/>
      <c r="BJN134" s="140"/>
      <c r="BJO134" s="140"/>
      <c r="BJP134" s="140"/>
      <c r="BJQ134" s="140"/>
      <c r="BJR134" s="140"/>
      <c r="BJS134" s="140"/>
      <c r="BJT134" s="140"/>
      <c r="BJU134" s="140"/>
      <c r="BJV134" s="140"/>
      <c r="BJW134" s="140"/>
      <c r="BJX134" s="140"/>
      <c r="BJY134" s="140"/>
      <c r="BJZ134" s="140"/>
      <c r="BKA134" s="140"/>
      <c r="BKB134" s="140"/>
      <c r="BKC134" s="140"/>
      <c r="BKD134" s="140"/>
      <c r="BKE134" s="140"/>
      <c r="BKF134" s="140"/>
      <c r="BKG134" s="140"/>
      <c r="BKH134" s="140"/>
      <c r="BKI134" s="140"/>
      <c r="BKJ134" s="140"/>
      <c r="BKK134" s="140"/>
      <c r="BKL134" s="140"/>
      <c r="BKM134" s="140"/>
      <c r="BKN134" s="140"/>
      <c r="BKO134" s="140"/>
      <c r="BKP134" s="140"/>
      <c r="BKQ134" s="140"/>
      <c r="BKR134" s="140"/>
      <c r="BKS134" s="140"/>
      <c r="BKT134" s="140"/>
      <c r="BKU134" s="140"/>
      <c r="BKV134" s="140"/>
      <c r="BKW134" s="140"/>
      <c r="BKX134" s="140"/>
      <c r="BKY134" s="140"/>
      <c r="BKZ134" s="140"/>
      <c r="BLA134" s="140"/>
      <c r="BLB134" s="140"/>
      <c r="BLC134" s="140"/>
      <c r="BLD134" s="140"/>
      <c r="BLE134" s="140"/>
      <c r="BLF134" s="140"/>
      <c r="BLG134" s="140"/>
      <c r="BLH134" s="140"/>
      <c r="BLI134" s="140"/>
      <c r="BLJ134" s="140"/>
      <c r="BLK134" s="140"/>
      <c r="BLL134" s="140"/>
      <c r="BLM134" s="140"/>
      <c r="BLN134" s="140"/>
      <c r="BLO134" s="140"/>
      <c r="BLP134" s="140"/>
      <c r="BLQ134" s="140"/>
      <c r="BLR134" s="140"/>
      <c r="BLS134" s="140"/>
      <c r="BLT134" s="140"/>
      <c r="BLU134" s="140"/>
      <c r="BLV134" s="140"/>
      <c r="BLW134" s="140"/>
      <c r="BLX134" s="140"/>
      <c r="BLY134" s="140"/>
      <c r="BLZ134" s="140"/>
      <c r="BMA134" s="140"/>
      <c r="BMB134" s="140"/>
      <c r="BMC134" s="140"/>
      <c r="BMD134" s="140"/>
      <c r="BME134" s="140"/>
      <c r="BMF134" s="140"/>
      <c r="BMG134" s="140"/>
      <c r="BMH134" s="140"/>
      <c r="BMI134" s="140"/>
      <c r="BMJ134" s="140"/>
      <c r="BMK134" s="140"/>
      <c r="BML134" s="140"/>
      <c r="BMM134" s="140"/>
      <c r="BMN134" s="140"/>
      <c r="BMO134" s="140"/>
      <c r="BMP134" s="140"/>
      <c r="BMQ134" s="140"/>
      <c r="BMR134" s="140"/>
      <c r="BMS134" s="140"/>
      <c r="BMT134" s="140"/>
      <c r="BMU134" s="140"/>
      <c r="BMV134" s="140"/>
      <c r="BMW134" s="140"/>
      <c r="BMX134" s="140"/>
      <c r="BMY134" s="140"/>
      <c r="BMZ134" s="140"/>
      <c r="BNA134" s="140"/>
      <c r="BNB134" s="140"/>
      <c r="BNC134" s="140"/>
      <c r="BND134" s="140"/>
      <c r="BNE134" s="140"/>
      <c r="BNF134" s="140"/>
      <c r="BNG134" s="140"/>
      <c r="BNH134" s="140"/>
      <c r="BNI134" s="140"/>
      <c r="BNJ134" s="140"/>
      <c r="BNK134" s="140"/>
      <c r="BNL134" s="140"/>
      <c r="BNM134" s="140"/>
      <c r="BNN134" s="140"/>
      <c r="BNO134" s="140"/>
      <c r="BNP134" s="140"/>
      <c r="BNQ134" s="140"/>
      <c r="BNR134" s="140"/>
      <c r="BNS134" s="140"/>
      <c r="BNT134" s="140"/>
      <c r="BNU134" s="140"/>
      <c r="BNV134" s="140"/>
      <c r="BNW134" s="140"/>
      <c r="BNX134" s="140"/>
      <c r="BNY134" s="140"/>
      <c r="BNZ134" s="140"/>
      <c r="BOA134" s="140"/>
      <c r="BOB134" s="140"/>
      <c r="BOC134" s="140"/>
      <c r="BOD134" s="140"/>
      <c r="BOE134" s="140"/>
      <c r="BOF134" s="140"/>
      <c r="BOG134" s="140"/>
      <c r="BOH134" s="140"/>
      <c r="BOI134" s="140"/>
      <c r="BOJ134" s="140"/>
      <c r="BOK134" s="140"/>
      <c r="BOL134" s="140"/>
      <c r="BOM134" s="140"/>
      <c r="BON134" s="140"/>
      <c r="BOO134" s="140"/>
      <c r="BOP134" s="140"/>
      <c r="BOQ134" s="140"/>
      <c r="BOR134" s="140"/>
      <c r="BOS134" s="140"/>
      <c r="BOT134" s="140"/>
      <c r="BOU134" s="140"/>
      <c r="BOV134" s="140"/>
      <c r="BOW134" s="140"/>
      <c r="BOX134" s="140"/>
      <c r="BOY134" s="140"/>
      <c r="BOZ134" s="140"/>
      <c r="BPA134" s="140"/>
      <c r="BPB134" s="140"/>
      <c r="BPC134" s="140"/>
      <c r="BPD134" s="140"/>
      <c r="BPE134" s="140"/>
      <c r="BPF134" s="140"/>
      <c r="BPG134" s="140"/>
      <c r="BPH134" s="140"/>
      <c r="BPI134" s="140"/>
      <c r="BPJ134" s="140"/>
      <c r="BPK134" s="140"/>
      <c r="BPL134" s="140"/>
      <c r="BPM134" s="140"/>
      <c r="BPN134" s="140"/>
      <c r="BPO134" s="140"/>
      <c r="BPP134" s="140"/>
      <c r="BPQ134" s="140"/>
      <c r="BPR134" s="140"/>
      <c r="BPS134" s="140"/>
      <c r="BPT134" s="140"/>
      <c r="BPU134" s="140"/>
      <c r="BPV134" s="140"/>
      <c r="BPW134" s="140"/>
      <c r="BPX134" s="140"/>
      <c r="BPY134" s="140"/>
      <c r="BPZ134" s="140"/>
      <c r="BQA134" s="140"/>
      <c r="BQB134" s="140"/>
      <c r="BQC134" s="140"/>
      <c r="BQD134" s="140"/>
      <c r="BQE134" s="140"/>
      <c r="BQF134" s="140"/>
      <c r="BQG134" s="140"/>
      <c r="BQH134" s="140"/>
      <c r="BQI134" s="140"/>
      <c r="BQJ134" s="140"/>
      <c r="BQK134" s="140"/>
      <c r="BQL134" s="140"/>
      <c r="BQM134" s="140"/>
      <c r="BQN134" s="140"/>
      <c r="BQO134" s="140"/>
      <c r="BQP134" s="140"/>
      <c r="BQQ134" s="140"/>
      <c r="BQR134" s="140"/>
      <c r="BQS134" s="140"/>
      <c r="BQT134" s="140"/>
      <c r="BQU134" s="140"/>
      <c r="BQV134" s="140"/>
      <c r="BQW134" s="140"/>
      <c r="BQX134" s="140"/>
      <c r="BQY134" s="140"/>
      <c r="BQZ134" s="140"/>
      <c r="BRA134" s="140"/>
      <c r="BRB134" s="140"/>
      <c r="BRC134" s="140"/>
      <c r="BRD134" s="140"/>
      <c r="BRE134" s="140"/>
      <c r="BRF134" s="140"/>
      <c r="BRG134" s="140"/>
      <c r="BRH134" s="140"/>
      <c r="BRI134" s="140"/>
      <c r="BRJ134" s="140"/>
      <c r="BRK134" s="140"/>
      <c r="BRL134" s="140"/>
      <c r="BRM134" s="140"/>
      <c r="BRN134" s="140"/>
      <c r="BRO134" s="140"/>
      <c r="BRP134" s="140"/>
      <c r="BRQ134" s="140"/>
      <c r="BRR134" s="140"/>
      <c r="BRS134" s="140"/>
      <c r="BRT134" s="140"/>
      <c r="BRU134" s="140"/>
      <c r="BRV134" s="140"/>
      <c r="BRW134" s="140"/>
      <c r="BRX134" s="140"/>
      <c r="BRY134" s="140"/>
      <c r="BRZ134" s="140"/>
      <c r="BSA134" s="140"/>
      <c r="BSB134" s="140"/>
      <c r="BSC134" s="140"/>
      <c r="BSD134" s="140"/>
      <c r="BSE134" s="140"/>
      <c r="BSF134" s="140"/>
      <c r="BSG134" s="140"/>
      <c r="BSH134" s="140"/>
      <c r="BSI134" s="140"/>
      <c r="BSJ134" s="140"/>
      <c r="BSK134" s="140"/>
      <c r="BSL134" s="140"/>
      <c r="BSM134" s="140"/>
      <c r="BSN134" s="140"/>
      <c r="BSO134" s="140"/>
      <c r="BSP134" s="140"/>
      <c r="BSQ134" s="140"/>
      <c r="BSR134" s="140"/>
      <c r="BSS134" s="140"/>
      <c r="BST134" s="140"/>
      <c r="BSU134" s="140"/>
      <c r="BSV134" s="140"/>
      <c r="BSW134" s="140"/>
      <c r="BSX134" s="140"/>
      <c r="BSY134" s="140"/>
      <c r="BSZ134" s="140"/>
      <c r="BTA134" s="140"/>
      <c r="BTB134" s="140"/>
      <c r="BTC134" s="140"/>
      <c r="BTD134" s="140"/>
      <c r="BTE134" s="140"/>
      <c r="BTF134" s="140"/>
      <c r="BTG134" s="140"/>
      <c r="BTH134" s="140"/>
      <c r="BTI134" s="140"/>
      <c r="BTJ134" s="140"/>
      <c r="BTK134" s="140"/>
      <c r="BTL134" s="140"/>
      <c r="BTM134" s="140"/>
      <c r="BTN134" s="140"/>
      <c r="BTO134" s="140"/>
      <c r="BTP134" s="140"/>
      <c r="BTQ134" s="140"/>
      <c r="BTR134" s="140"/>
      <c r="BTS134" s="140"/>
      <c r="BTT134" s="140"/>
      <c r="BTU134" s="140"/>
      <c r="BTV134" s="140"/>
      <c r="BTW134" s="140"/>
      <c r="BTX134" s="140"/>
      <c r="BTY134" s="140"/>
      <c r="BTZ134" s="140"/>
      <c r="BUA134" s="140"/>
      <c r="BUB134" s="140"/>
      <c r="BUC134" s="140"/>
      <c r="BUD134" s="140"/>
      <c r="BUE134" s="140"/>
      <c r="BUF134" s="140"/>
      <c r="BUG134" s="140"/>
      <c r="BUH134" s="140"/>
      <c r="BUI134" s="140"/>
      <c r="BUJ134" s="140"/>
      <c r="BUK134" s="140"/>
      <c r="BUL134" s="140"/>
      <c r="BUM134" s="140"/>
      <c r="BUN134" s="140"/>
      <c r="BUO134" s="140"/>
      <c r="BUP134" s="140"/>
      <c r="BUQ134" s="140"/>
      <c r="BUR134" s="140"/>
      <c r="BUS134" s="140"/>
      <c r="BUT134" s="140"/>
      <c r="BUU134" s="140"/>
      <c r="BUV134" s="140"/>
      <c r="BUW134" s="140"/>
      <c r="BUX134" s="140"/>
      <c r="BUY134" s="140"/>
      <c r="BUZ134" s="140"/>
      <c r="BVA134" s="140"/>
      <c r="BVB134" s="140"/>
      <c r="BVC134" s="140"/>
      <c r="BVD134" s="140"/>
      <c r="BVE134" s="140"/>
      <c r="BVF134" s="140"/>
      <c r="BVG134" s="140"/>
      <c r="BVH134" s="140"/>
      <c r="BVI134" s="140"/>
      <c r="BVJ134" s="140"/>
      <c r="BVK134" s="140"/>
      <c r="BVL134" s="140"/>
      <c r="BVM134" s="140"/>
      <c r="BVN134" s="140"/>
      <c r="BVO134" s="140"/>
      <c r="BVP134" s="140"/>
      <c r="BVQ134" s="140"/>
      <c r="BVR134" s="140"/>
      <c r="BVS134" s="140"/>
      <c r="BVT134" s="140"/>
      <c r="BVU134" s="140"/>
      <c r="BVV134" s="140"/>
      <c r="BVW134" s="140"/>
      <c r="BVX134" s="140"/>
      <c r="BVY134" s="140"/>
      <c r="BVZ134" s="140"/>
      <c r="BWA134" s="140"/>
      <c r="BWB134" s="140"/>
      <c r="BWC134" s="140"/>
      <c r="BWD134" s="140"/>
      <c r="BWE134" s="140"/>
      <c r="BWF134" s="140"/>
      <c r="BWG134" s="140"/>
      <c r="BWH134" s="140"/>
      <c r="BWI134" s="140"/>
      <c r="BWJ134" s="140"/>
      <c r="BWK134" s="140"/>
      <c r="BWL134" s="140"/>
      <c r="BWM134" s="140"/>
      <c r="BWN134" s="140"/>
      <c r="BWO134" s="140"/>
      <c r="BWP134" s="140"/>
      <c r="BWQ134" s="140"/>
      <c r="BWR134" s="140"/>
      <c r="BWS134" s="140"/>
      <c r="BWT134" s="140"/>
      <c r="BWU134" s="140"/>
      <c r="BWV134" s="140"/>
      <c r="BWW134" s="140"/>
      <c r="BWX134" s="140"/>
      <c r="BWY134" s="140"/>
      <c r="BWZ134" s="140"/>
      <c r="BXA134" s="140"/>
      <c r="BXB134" s="140"/>
      <c r="BXC134" s="140"/>
      <c r="BXD134" s="140"/>
      <c r="BXE134" s="140"/>
      <c r="BXF134" s="140"/>
      <c r="BXG134" s="140"/>
      <c r="BXH134" s="140"/>
      <c r="BXI134" s="140"/>
      <c r="BXJ134" s="140"/>
      <c r="BXK134" s="140"/>
      <c r="BXL134" s="140"/>
      <c r="BXM134" s="140"/>
      <c r="BXN134" s="140"/>
      <c r="BXO134" s="140"/>
      <c r="BXP134" s="140"/>
      <c r="BXQ134" s="140"/>
      <c r="BXR134" s="140"/>
      <c r="BXS134" s="140"/>
      <c r="BXT134" s="140"/>
      <c r="BXU134" s="140"/>
      <c r="BXV134" s="140"/>
      <c r="BXW134" s="140"/>
      <c r="BXX134" s="140"/>
      <c r="BXY134" s="140"/>
      <c r="BXZ134" s="140"/>
      <c r="BYA134" s="140"/>
      <c r="BYB134" s="140"/>
      <c r="BYC134" s="140"/>
      <c r="BYD134" s="140"/>
      <c r="BYE134" s="140"/>
      <c r="BYF134" s="140"/>
      <c r="BYG134" s="140"/>
      <c r="BYH134" s="140"/>
      <c r="BYI134" s="140"/>
      <c r="BYJ134" s="140"/>
      <c r="BYK134" s="140"/>
      <c r="BYL134" s="140"/>
      <c r="BYM134" s="140"/>
      <c r="BYN134" s="140"/>
      <c r="BYO134" s="140"/>
      <c r="BYP134" s="140"/>
      <c r="BYQ134" s="140"/>
      <c r="BYR134" s="140"/>
      <c r="BYS134" s="140"/>
      <c r="BYT134" s="140"/>
      <c r="BYU134" s="140"/>
      <c r="BYV134" s="140"/>
      <c r="BYW134" s="140"/>
      <c r="BYX134" s="140"/>
      <c r="BYY134" s="140"/>
      <c r="BYZ134" s="140"/>
      <c r="BZA134" s="140"/>
      <c r="BZB134" s="140"/>
      <c r="BZC134" s="140"/>
      <c r="BZD134" s="140"/>
      <c r="BZE134" s="140"/>
      <c r="BZF134" s="140"/>
      <c r="BZG134" s="140"/>
      <c r="BZH134" s="140"/>
      <c r="BZI134" s="140"/>
      <c r="BZJ134" s="140"/>
      <c r="BZK134" s="140"/>
      <c r="BZL134" s="140"/>
      <c r="BZM134" s="140"/>
      <c r="BZN134" s="140"/>
      <c r="BZO134" s="140"/>
      <c r="BZP134" s="140"/>
      <c r="BZQ134" s="140"/>
      <c r="BZR134" s="140"/>
      <c r="BZS134" s="140"/>
      <c r="BZT134" s="140"/>
      <c r="BZU134" s="140"/>
      <c r="BZV134" s="140"/>
      <c r="BZW134" s="140"/>
      <c r="BZX134" s="140"/>
      <c r="BZY134" s="140"/>
      <c r="BZZ134" s="140"/>
      <c r="CAA134" s="140"/>
      <c r="CAB134" s="140"/>
      <c r="CAC134" s="140"/>
      <c r="CAD134" s="140"/>
      <c r="CAE134" s="140"/>
      <c r="CAF134" s="140"/>
      <c r="CAG134" s="140"/>
      <c r="CAH134" s="140"/>
      <c r="CAI134" s="140"/>
      <c r="CAJ134" s="140"/>
      <c r="CAK134" s="140"/>
      <c r="CAL134" s="140"/>
      <c r="CAM134" s="140"/>
      <c r="CAN134" s="140"/>
      <c r="CAO134" s="140"/>
      <c r="CAP134" s="140"/>
      <c r="CAQ134" s="140"/>
      <c r="CAR134" s="140"/>
      <c r="CAS134" s="140"/>
      <c r="CAT134" s="140"/>
      <c r="CAU134" s="140"/>
      <c r="CAV134" s="140"/>
      <c r="CAW134" s="140"/>
      <c r="CAX134" s="140"/>
      <c r="CAY134" s="140"/>
      <c r="CAZ134" s="140"/>
      <c r="CBA134" s="140"/>
      <c r="CBB134" s="140"/>
      <c r="CBC134" s="140"/>
      <c r="CBD134" s="140"/>
      <c r="CBE134" s="140"/>
      <c r="CBF134" s="140"/>
      <c r="CBG134" s="140"/>
      <c r="CBH134" s="140"/>
      <c r="CBI134" s="140"/>
      <c r="CBJ134" s="140"/>
      <c r="CBK134" s="140"/>
      <c r="CBL134" s="140"/>
      <c r="CBM134" s="140"/>
      <c r="CBN134" s="140"/>
      <c r="CBO134" s="140"/>
      <c r="CBP134" s="140"/>
      <c r="CBQ134" s="140"/>
      <c r="CBR134" s="140"/>
      <c r="CBS134" s="140"/>
      <c r="CBT134" s="140"/>
      <c r="CBU134" s="140"/>
      <c r="CBV134" s="140"/>
      <c r="CBW134" s="140"/>
      <c r="CBX134" s="140"/>
      <c r="CBY134" s="140"/>
      <c r="CBZ134" s="140"/>
      <c r="CCA134" s="140"/>
      <c r="CCB134" s="140"/>
      <c r="CCC134" s="140"/>
      <c r="CCD134" s="140"/>
      <c r="CCE134" s="140"/>
      <c r="CCF134" s="140"/>
      <c r="CCG134" s="140"/>
      <c r="CCH134" s="140"/>
      <c r="CCI134" s="140"/>
      <c r="CCJ134" s="140"/>
      <c r="CCK134" s="140"/>
      <c r="CCL134" s="140"/>
      <c r="CCM134" s="140"/>
      <c r="CCN134" s="140"/>
      <c r="CCO134" s="140"/>
      <c r="CCP134" s="140"/>
      <c r="CCQ134" s="140"/>
      <c r="CCR134" s="140"/>
      <c r="CCS134" s="140"/>
      <c r="CCT134" s="140"/>
      <c r="CCU134" s="140"/>
      <c r="CCV134" s="140"/>
      <c r="CCW134" s="140"/>
      <c r="CCX134" s="140"/>
      <c r="CCY134" s="140"/>
      <c r="CCZ134" s="140"/>
      <c r="CDA134" s="140"/>
      <c r="CDB134" s="140"/>
      <c r="CDC134" s="140"/>
      <c r="CDD134" s="140"/>
      <c r="CDE134" s="140"/>
      <c r="CDF134" s="140"/>
      <c r="CDG134" s="140"/>
      <c r="CDH134" s="140"/>
      <c r="CDI134" s="140"/>
      <c r="CDJ134" s="140"/>
      <c r="CDK134" s="140"/>
      <c r="CDL134" s="140"/>
      <c r="CDM134" s="140"/>
      <c r="CDN134" s="140"/>
      <c r="CDO134" s="140"/>
      <c r="CDP134" s="140"/>
      <c r="CDQ134" s="140"/>
      <c r="CDR134" s="140"/>
      <c r="CDS134" s="140"/>
      <c r="CDT134" s="140"/>
      <c r="CDU134" s="140"/>
      <c r="CDV134" s="140"/>
      <c r="CDW134" s="140"/>
      <c r="CDX134" s="140"/>
      <c r="CDY134" s="140"/>
      <c r="CDZ134" s="140"/>
      <c r="CEA134" s="140"/>
      <c r="CEB134" s="140"/>
      <c r="CEC134" s="140"/>
      <c r="CED134" s="140"/>
      <c r="CEE134" s="140"/>
      <c r="CEF134" s="140"/>
      <c r="CEG134" s="140"/>
      <c r="CEH134" s="140"/>
      <c r="CEI134" s="140"/>
      <c r="CEJ134" s="140"/>
      <c r="CEK134" s="140"/>
      <c r="CEL134" s="140"/>
      <c r="CEM134" s="140"/>
      <c r="CEN134" s="140"/>
      <c r="CEO134" s="140"/>
      <c r="CEP134" s="140"/>
      <c r="CEQ134" s="140"/>
      <c r="CER134" s="140"/>
      <c r="CES134" s="140"/>
      <c r="CET134" s="140"/>
      <c r="CEU134" s="140"/>
      <c r="CEV134" s="140"/>
      <c r="CEW134" s="140"/>
      <c r="CEX134" s="140"/>
      <c r="CEY134" s="140"/>
      <c r="CEZ134" s="140"/>
      <c r="CFA134" s="140"/>
      <c r="CFB134" s="140"/>
      <c r="CFC134" s="140"/>
      <c r="CFD134" s="140"/>
      <c r="CFE134" s="140"/>
      <c r="CFF134" s="140"/>
      <c r="CFG134" s="140"/>
      <c r="CFH134" s="140"/>
      <c r="CFI134" s="140"/>
      <c r="CFJ134" s="140"/>
      <c r="CFK134" s="140"/>
      <c r="CFL134" s="140"/>
      <c r="CFM134" s="140"/>
      <c r="CFN134" s="140"/>
      <c r="CFO134" s="140"/>
      <c r="CFP134" s="140"/>
      <c r="CFQ134" s="140"/>
      <c r="CFR134" s="140"/>
      <c r="CFS134" s="140"/>
      <c r="CFT134" s="140"/>
      <c r="CFU134" s="140"/>
      <c r="CFV134" s="140"/>
      <c r="CFW134" s="140"/>
      <c r="CFX134" s="140"/>
      <c r="CFY134" s="140"/>
      <c r="CFZ134" s="140"/>
      <c r="CGA134" s="140"/>
      <c r="CGB134" s="140"/>
      <c r="CGC134" s="140"/>
      <c r="CGD134" s="140"/>
      <c r="CGE134" s="140"/>
      <c r="CGF134" s="140"/>
      <c r="CGG134" s="140"/>
      <c r="CGH134" s="140"/>
      <c r="CGI134" s="140"/>
      <c r="CGJ134" s="140"/>
      <c r="CGK134" s="140"/>
      <c r="CGL134" s="140"/>
      <c r="CGM134" s="140"/>
      <c r="CGN134" s="140"/>
      <c r="CGO134" s="140"/>
      <c r="CGP134" s="140"/>
      <c r="CGQ134" s="140"/>
      <c r="CGR134" s="140"/>
      <c r="CGS134" s="140"/>
      <c r="CGT134" s="140"/>
      <c r="CGU134" s="140"/>
      <c r="CGV134" s="140"/>
      <c r="CGW134" s="140"/>
      <c r="CGX134" s="140"/>
      <c r="CGY134" s="140"/>
      <c r="CGZ134" s="140"/>
      <c r="CHA134" s="140"/>
      <c r="CHB134" s="140"/>
      <c r="CHC134" s="140"/>
      <c r="CHD134" s="140"/>
      <c r="CHE134" s="140"/>
      <c r="CHF134" s="140"/>
      <c r="CHG134" s="140"/>
      <c r="CHH134" s="140"/>
      <c r="CHI134" s="140"/>
      <c r="CHJ134" s="140"/>
      <c r="CHK134" s="140"/>
      <c r="CHL134" s="140"/>
      <c r="CHM134" s="140"/>
      <c r="CHN134" s="140"/>
      <c r="CHO134" s="140"/>
      <c r="CHP134" s="140"/>
      <c r="CHQ134" s="140"/>
      <c r="CHR134" s="140"/>
      <c r="CHS134" s="140"/>
      <c r="CHT134" s="140"/>
      <c r="CHU134" s="140"/>
      <c r="CHV134" s="140"/>
      <c r="CHW134" s="140"/>
      <c r="CHX134" s="140"/>
      <c r="CHY134" s="140"/>
      <c r="CHZ134" s="140"/>
      <c r="CIA134" s="140"/>
      <c r="CIB134" s="140"/>
      <c r="CIC134" s="140"/>
      <c r="CID134" s="140"/>
      <c r="CIE134" s="140"/>
      <c r="CIF134" s="140"/>
      <c r="CIG134" s="140"/>
      <c r="CIH134" s="140"/>
      <c r="CII134" s="140"/>
      <c r="CIJ134" s="140"/>
      <c r="CIK134" s="140"/>
      <c r="CIL134" s="140"/>
      <c r="CIM134" s="140"/>
      <c r="CIN134" s="140"/>
      <c r="CIO134" s="140"/>
      <c r="CIP134" s="140"/>
      <c r="CIQ134" s="140"/>
      <c r="CIR134" s="140"/>
      <c r="CIS134" s="140"/>
      <c r="CIT134" s="140"/>
      <c r="CIU134" s="140"/>
      <c r="CIV134" s="140"/>
      <c r="CIW134" s="140"/>
      <c r="CIX134" s="140"/>
      <c r="CIY134" s="140"/>
      <c r="CIZ134" s="140"/>
      <c r="CJA134" s="140"/>
      <c r="CJB134" s="140"/>
      <c r="CJC134" s="140"/>
      <c r="CJD134" s="140"/>
      <c r="CJE134" s="140"/>
      <c r="CJF134" s="140"/>
      <c r="CJG134" s="140"/>
      <c r="CJH134" s="140"/>
      <c r="CJI134" s="140"/>
      <c r="CJJ134" s="140"/>
      <c r="CJK134" s="140"/>
      <c r="CJL134" s="140"/>
      <c r="CJM134" s="140"/>
      <c r="CJN134" s="140"/>
      <c r="CJO134" s="140"/>
      <c r="CJP134" s="140"/>
      <c r="CJQ134" s="140"/>
      <c r="CJR134" s="140"/>
      <c r="CJS134" s="140"/>
      <c r="CJT134" s="140"/>
      <c r="CJU134" s="140"/>
      <c r="CJV134" s="140"/>
      <c r="CJW134" s="140"/>
      <c r="CJX134" s="140"/>
      <c r="CJY134" s="140"/>
      <c r="CJZ134" s="140"/>
      <c r="CKA134" s="140"/>
      <c r="CKB134" s="140"/>
      <c r="CKC134" s="140"/>
      <c r="CKD134" s="140"/>
      <c r="CKE134" s="140"/>
      <c r="CKF134" s="140"/>
      <c r="CKG134" s="140"/>
      <c r="CKH134" s="140"/>
      <c r="CKI134" s="140"/>
      <c r="CKJ134" s="140"/>
      <c r="CKK134" s="140"/>
      <c r="CKL134" s="140"/>
      <c r="CKM134" s="140"/>
      <c r="CKN134" s="140"/>
      <c r="CKO134" s="140"/>
      <c r="CKP134" s="140"/>
      <c r="CKQ134" s="140"/>
      <c r="CKR134" s="140"/>
      <c r="CKS134" s="140"/>
      <c r="CKT134" s="140"/>
      <c r="CKU134" s="140"/>
      <c r="CKV134" s="140"/>
      <c r="CKW134" s="140"/>
      <c r="CKX134" s="140"/>
      <c r="CKY134" s="140"/>
      <c r="CKZ134" s="140"/>
      <c r="CLA134" s="140"/>
      <c r="CLB134" s="140"/>
      <c r="CLC134" s="140"/>
      <c r="CLD134" s="140"/>
      <c r="CLE134" s="140"/>
      <c r="CLF134" s="140"/>
      <c r="CLG134" s="140"/>
      <c r="CLH134" s="140"/>
      <c r="CLI134" s="140"/>
      <c r="CLJ134" s="140"/>
      <c r="CLK134" s="140"/>
      <c r="CLL134" s="140"/>
      <c r="CLM134" s="140"/>
      <c r="CLN134" s="140"/>
      <c r="CLO134" s="140"/>
      <c r="CLP134" s="140"/>
      <c r="CLQ134" s="140"/>
      <c r="CLR134" s="140"/>
      <c r="CLS134" s="140"/>
      <c r="CLT134" s="140"/>
      <c r="CLU134" s="140"/>
      <c r="CLV134" s="140"/>
      <c r="CLW134" s="140"/>
      <c r="CLX134" s="140"/>
      <c r="CLY134" s="140"/>
      <c r="CLZ134" s="140"/>
      <c r="CMA134" s="140"/>
      <c r="CMB134" s="140"/>
      <c r="CMC134" s="140"/>
      <c r="CMD134" s="140"/>
      <c r="CME134" s="140"/>
      <c r="CMF134" s="140"/>
      <c r="CMG134" s="140"/>
      <c r="CMH134" s="140"/>
      <c r="CMI134" s="140"/>
      <c r="CMJ134" s="140"/>
      <c r="CMK134" s="140"/>
      <c r="CML134" s="140"/>
      <c r="CMM134" s="140"/>
      <c r="CMN134" s="140"/>
      <c r="CMO134" s="140"/>
      <c r="CMP134" s="140"/>
      <c r="CMQ134" s="140"/>
      <c r="CMR134" s="140"/>
      <c r="CMS134" s="140"/>
      <c r="CMT134" s="140"/>
      <c r="CMU134" s="140"/>
      <c r="CMV134" s="140"/>
      <c r="CMW134" s="140"/>
      <c r="CMX134" s="140"/>
      <c r="CMY134" s="140"/>
      <c r="CMZ134" s="140"/>
      <c r="CNA134" s="140"/>
      <c r="CNB134" s="140"/>
      <c r="CNC134" s="140"/>
      <c r="CND134" s="140"/>
      <c r="CNE134" s="140"/>
      <c r="CNF134" s="140"/>
      <c r="CNG134" s="140"/>
      <c r="CNH134" s="140"/>
      <c r="CNI134" s="140"/>
      <c r="CNJ134" s="140"/>
      <c r="CNK134" s="140"/>
      <c r="CNL134" s="140"/>
      <c r="CNM134" s="140"/>
      <c r="CNN134" s="140"/>
      <c r="CNO134" s="140"/>
      <c r="CNP134" s="140"/>
      <c r="CNQ134" s="140"/>
      <c r="CNR134" s="140"/>
      <c r="CNS134" s="140"/>
      <c r="CNT134" s="140"/>
      <c r="CNU134" s="140"/>
      <c r="CNV134" s="140"/>
      <c r="CNW134" s="140"/>
      <c r="CNX134" s="140"/>
      <c r="CNY134" s="140"/>
      <c r="CNZ134" s="140"/>
      <c r="COA134" s="140"/>
      <c r="COB134" s="140"/>
      <c r="COC134" s="140"/>
      <c r="COD134" s="140"/>
      <c r="COE134" s="140"/>
      <c r="COF134" s="140"/>
      <c r="COG134" s="140"/>
      <c r="COH134" s="140"/>
      <c r="COI134" s="140"/>
      <c r="COJ134" s="140"/>
      <c r="COK134" s="140"/>
      <c r="COL134" s="140"/>
      <c r="COM134" s="140"/>
      <c r="CON134" s="140"/>
      <c r="COO134" s="140"/>
      <c r="COP134" s="140"/>
      <c r="COQ134" s="140"/>
      <c r="COR134" s="140"/>
      <c r="COS134" s="140"/>
      <c r="COT134" s="140"/>
      <c r="COU134" s="140"/>
      <c r="COV134" s="140"/>
      <c r="COW134" s="140"/>
      <c r="COX134" s="140"/>
      <c r="COY134" s="140"/>
      <c r="COZ134" s="140"/>
      <c r="CPA134" s="140"/>
      <c r="CPB134" s="140"/>
      <c r="CPC134" s="140"/>
      <c r="CPD134" s="140"/>
      <c r="CPE134" s="140"/>
      <c r="CPF134" s="140"/>
      <c r="CPG134" s="140"/>
      <c r="CPH134" s="140"/>
      <c r="CPI134" s="140"/>
      <c r="CPJ134" s="140"/>
      <c r="CPK134" s="140"/>
      <c r="CPL134" s="140"/>
      <c r="CPM134" s="140"/>
      <c r="CPN134" s="140"/>
      <c r="CPO134" s="140"/>
      <c r="CPP134" s="140"/>
      <c r="CPQ134" s="140"/>
      <c r="CPR134" s="140"/>
      <c r="CPS134" s="140"/>
      <c r="CPT134" s="140"/>
      <c r="CPU134" s="140"/>
      <c r="CPV134" s="140"/>
      <c r="CPW134" s="140"/>
      <c r="CPX134" s="140"/>
      <c r="CPY134" s="140"/>
      <c r="CPZ134" s="140"/>
      <c r="CQA134" s="140"/>
      <c r="CQB134" s="140"/>
      <c r="CQC134" s="140"/>
      <c r="CQD134" s="140"/>
      <c r="CQE134" s="140"/>
      <c r="CQF134" s="140"/>
      <c r="CQG134" s="140"/>
      <c r="CQH134" s="140"/>
      <c r="CQI134" s="140"/>
      <c r="CQJ134" s="140"/>
      <c r="CQK134" s="140"/>
      <c r="CQL134" s="140"/>
      <c r="CQM134" s="140"/>
      <c r="CQN134" s="140"/>
      <c r="CQO134" s="140"/>
      <c r="CQP134" s="140"/>
      <c r="CQQ134" s="140"/>
      <c r="CQR134" s="140"/>
      <c r="CQS134" s="140"/>
      <c r="CQT134" s="140"/>
      <c r="CQU134" s="140"/>
      <c r="CQV134" s="140"/>
      <c r="CQW134" s="140"/>
      <c r="CQX134" s="140"/>
      <c r="CQY134" s="140"/>
      <c r="CQZ134" s="140"/>
      <c r="CRA134" s="140"/>
      <c r="CRB134" s="140"/>
      <c r="CRC134" s="140"/>
      <c r="CRD134" s="140"/>
      <c r="CRE134" s="140"/>
      <c r="CRF134" s="140"/>
      <c r="CRG134" s="140"/>
      <c r="CRH134" s="140"/>
      <c r="CRI134" s="140"/>
      <c r="CRJ134" s="140"/>
      <c r="CRK134" s="140"/>
      <c r="CRL134" s="140"/>
      <c r="CRM134" s="140"/>
      <c r="CRN134" s="140"/>
      <c r="CRO134" s="140"/>
      <c r="CRP134" s="140"/>
      <c r="CRQ134" s="140"/>
      <c r="CRR134" s="140"/>
      <c r="CRS134" s="140"/>
      <c r="CRT134" s="140"/>
      <c r="CRU134" s="140"/>
      <c r="CRV134" s="140"/>
      <c r="CRW134" s="140"/>
      <c r="CRX134" s="140"/>
      <c r="CRY134" s="140"/>
      <c r="CRZ134" s="140"/>
      <c r="CSA134" s="140"/>
      <c r="CSB134" s="140"/>
      <c r="CSC134" s="140"/>
      <c r="CSD134" s="140"/>
      <c r="CSE134" s="140"/>
      <c r="CSF134" s="140"/>
      <c r="CSG134" s="140"/>
      <c r="CSH134" s="140"/>
      <c r="CSI134" s="140"/>
      <c r="CSJ134" s="140"/>
      <c r="CSK134" s="140"/>
      <c r="CSL134" s="140"/>
      <c r="CSM134" s="140"/>
      <c r="CSN134" s="140"/>
      <c r="CSO134" s="140"/>
      <c r="CSP134" s="140"/>
      <c r="CSQ134" s="140"/>
      <c r="CSR134" s="140"/>
      <c r="CSS134" s="140"/>
      <c r="CST134" s="140"/>
      <c r="CSU134" s="140"/>
      <c r="CSV134" s="140"/>
      <c r="CSW134" s="140"/>
      <c r="CSX134" s="140"/>
      <c r="CSY134" s="140"/>
      <c r="CSZ134" s="140"/>
      <c r="CTA134" s="140"/>
      <c r="CTB134" s="140"/>
      <c r="CTC134" s="140"/>
      <c r="CTD134" s="140"/>
      <c r="CTE134" s="140"/>
      <c r="CTF134" s="140"/>
      <c r="CTG134" s="140"/>
      <c r="CTH134" s="140"/>
      <c r="CTI134" s="140"/>
      <c r="CTJ134" s="140"/>
      <c r="CTK134" s="140"/>
      <c r="CTL134" s="140"/>
      <c r="CTM134" s="140"/>
      <c r="CTN134" s="140"/>
      <c r="CTO134" s="140"/>
      <c r="CTP134" s="140"/>
      <c r="CTQ134" s="140"/>
      <c r="CTR134" s="140"/>
      <c r="CTS134" s="140"/>
      <c r="CTT134" s="140"/>
      <c r="CTU134" s="140"/>
      <c r="CTV134" s="140"/>
      <c r="CTW134" s="140"/>
      <c r="CTX134" s="140"/>
      <c r="CTY134" s="140"/>
      <c r="CTZ134" s="140"/>
      <c r="CUA134" s="140"/>
      <c r="CUB134" s="140"/>
      <c r="CUC134" s="140"/>
      <c r="CUD134" s="140"/>
      <c r="CUE134" s="140"/>
      <c r="CUF134" s="140"/>
      <c r="CUG134" s="140"/>
      <c r="CUH134" s="140"/>
      <c r="CUI134" s="140"/>
      <c r="CUJ134" s="140"/>
      <c r="CUK134" s="140"/>
      <c r="CUL134" s="140"/>
      <c r="CUM134" s="140"/>
      <c r="CUN134" s="140"/>
      <c r="CUO134" s="140"/>
      <c r="CUP134" s="140"/>
      <c r="CUQ134" s="140"/>
      <c r="CUR134" s="140"/>
      <c r="CUS134" s="140"/>
      <c r="CUT134" s="140"/>
      <c r="CUU134" s="140"/>
      <c r="CUV134" s="140"/>
      <c r="CUW134" s="140"/>
      <c r="CUX134" s="140"/>
      <c r="CUY134" s="140"/>
      <c r="CUZ134" s="140"/>
      <c r="CVA134" s="140"/>
      <c r="CVB134" s="140"/>
      <c r="CVC134" s="140"/>
      <c r="CVD134" s="140"/>
      <c r="CVE134" s="140"/>
      <c r="CVF134" s="140"/>
      <c r="CVG134" s="140"/>
      <c r="CVH134" s="140"/>
      <c r="CVI134" s="140"/>
      <c r="CVJ134" s="140"/>
      <c r="CVK134" s="140"/>
      <c r="CVL134" s="140"/>
      <c r="CVM134" s="140"/>
      <c r="CVN134" s="140"/>
      <c r="CVO134" s="140"/>
      <c r="CVP134" s="140"/>
      <c r="CVQ134" s="140"/>
      <c r="CVR134" s="140"/>
      <c r="CVS134" s="140"/>
      <c r="CVT134" s="140"/>
      <c r="CVU134" s="140"/>
      <c r="CVV134" s="140"/>
      <c r="CVW134" s="140"/>
      <c r="CVX134" s="140"/>
      <c r="CVY134" s="140"/>
      <c r="CVZ134" s="140"/>
      <c r="CWA134" s="140"/>
      <c r="CWB134" s="140"/>
      <c r="CWC134" s="140"/>
      <c r="CWD134" s="140"/>
      <c r="CWE134" s="140"/>
      <c r="CWF134" s="140"/>
      <c r="CWG134" s="140"/>
      <c r="CWH134" s="140"/>
      <c r="CWI134" s="140"/>
      <c r="CWJ134" s="140"/>
      <c r="CWK134" s="140"/>
      <c r="CWL134" s="140"/>
      <c r="CWM134" s="140"/>
      <c r="CWN134" s="140"/>
      <c r="CWO134" s="140"/>
      <c r="CWP134" s="140"/>
      <c r="CWQ134" s="140"/>
      <c r="CWR134" s="140"/>
      <c r="CWS134" s="140"/>
      <c r="CWT134" s="140"/>
      <c r="CWU134" s="140"/>
      <c r="CWV134" s="140"/>
      <c r="CWW134" s="140"/>
      <c r="CWX134" s="140"/>
      <c r="CWY134" s="140"/>
      <c r="CWZ134" s="140"/>
      <c r="CXA134" s="140"/>
      <c r="CXB134" s="140"/>
      <c r="CXC134" s="140"/>
      <c r="CXD134" s="140"/>
      <c r="CXE134" s="140"/>
      <c r="CXF134" s="140"/>
      <c r="CXG134" s="140"/>
      <c r="CXH134" s="140"/>
      <c r="CXI134" s="140"/>
      <c r="CXJ134" s="140"/>
      <c r="CXK134" s="140"/>
      <c r="CXL134" s="140"/>
      <c r="CXM134" s="140"/>
      <c r="CXN134" s="140"/>
      <c r="CXO134" s="140"/>
      <c r="CXP134" s="140"/>
      <c r="CXQ134" s="140"/>
      <c r="CXR134" s="140"/>
      <c r="CXS134" s="140"/>
      <c r="CXT134" s="140"/>
      <c r="CXU134" s="140"/>
      <c r="CXV134" s="140"/>
      <c r="CXW134" s="140"/>
      <c r="CXX134" s="140"/>
      <c r="CXY134" s="140"/>
      <c r="CXZ134" s="140"/>
      <c r="CYA134" s="140"/>
      <c r="CYB134" s="140"/>
      <c r="CYC134" s="140"/>
      <c r="CYD134" s="140"/>
      <c r="CYE134" s="140"/>
      <c r="CYF134" s="140"/>
      <c r="CYG134" s="140"/>
      <c r="CYH134" s="140"/>
      <c r="CYI134" s="140"/>
      <c r="CYJ134" s="140"/>
      <c r="CYK134" s="140"/>
      <c r="CYL134" s="140"/>
      <c r="CYM134" s="140"/>
      <c r="CYN134" s="140"/>
      <c r="CYO134" s="140"/>
      <c r="CYP134" s="140"/>
      <c r="CYQ134" s="140"/>
      <c r="CYR134" s="140"/>
      <c r="CYS134" s="140"/>
      <c r="CYT134" s="140"/>
      <c r="CYU134" s="140"/>
      <c r="CYV134" s="140"/>
      <c r="CYW134" s="140"/>
      <c r="CYX134" s="140"/>
      <c r="CYY134" s="140"/>
      <c r="CYZ134" s="140"/>
      <c r="CZA134" s="140"/>
      <c r="CZB134" s="140"/>
      <c r="CZC134" s="140"/>
      <c r="CZD134" s="140"/>
      <c r="CZE134" s="140"/>
      <c r="CZF134" s="140"/>
      <c r="CZG134" s="140"/>
      <c r="CZH134" s="140"/>
      <c r="CZI134" s="140"/>
      <c r="CZJ134" s="140"/>
      <c r="CZK134" s="140"/>
      <c r="CZL134" s="140"/>
      <c r="CZM134" s="140"/>
      <c r="CZN134" s="140"/>
      <c r="CZO134" s="140"/>
      <c r="CZP134" s="140"/>
      <c r="CZQ134" s="140"/>
      <c r="CZR134" s="140"/>
      <c r="CZS134" s="140"/>
      <c r="CZT134" s="140"/>
      <c r="CZU134" s="140"/>
      <c r="CZV134" s="140"/>
      <c r="CZW134" s="140"/>
      <c r="CZX134" s="140"/>
      <c r="CZY134" s="140"/>
      <c r="CZZ134" s="140"/>
      <c r="DAA134" s="140"/>
      <c r="DAB134" s="140"/>
      <c r="DAC134" s="140"/>
      <c r="DAD134" s="140"/>
      <c r="DAE134" s="140"/>
      <c r="DAF134" s="140"/>
      <c r="DAG134" s="140"/>
      <c r="DAH134" s="140"/>
      <c r="DAI134" s="140"/>
      <c r="DAJ134" s="140"/>
      <c r="DAK134" s="140"/>
      <c r="DAL134" s="140"/>
      <c r="DAM134" s="140"/>
      <c r="DAN134" s="140"/>
      <c r="DAO134" s="140"/>
      <c r="DAP134" s="140"/>
      <c r="DAQ134" s="140"/>
      <c r="DAR134" s="140"/>
      <c r="DAS134" s="140"/>
      <c r="DAT134" s="140"/>
      <c r="DAU134" s="140"/>
      <c r="DAV134" s="140"/>
      <c r="DAW134" s="140"/>
      <c r="DAX134" s="140"/>
      <c r="DAY134" s="140"/>
      <c r="DAZ134" s="140"/>
      <c r="DBA134" s="140"/>
      <c r="DBB134" s="140"/>
      <c r="DBC134" s="140"/>
      <c r="DBD134" s="140"/>
      <c r="DBE134" s="140"/>
      <c r="DBF134" s="140"/>
      <c r="DBG134" s="140"/>
      <c r="DBH134" s="140"/>
      <c r="DBI134" s="140"/>
      <c r="DBJ134" s="140"/>
      <c r="DBK134" s="140"/>
      <c r="DBL134" s="140"/>
      <c r="DBM134" s="140"/>
      <c r="DBN134" s="140"/>
      <c r="DBO134" s="140"/>
      <c r="DBP134" s="140"/>
      <c r="DBQ134" s="140"/>
      <c r="DBR134" s="140"/>
      <c r="DBS134" s="140"/>
      <c r="DBT134" s="140"/>
      <c r="DBU134" s="140"/>
      <c r="DBV134" s="140"/>
      <c r="DBW134" s="140"/>
      <c r="DBX134" s="140"/>
      <c r="DBY134" s="140"/>
      <c r="DBZ134" s="140"/>
      <c r="DCA134" s="140"/>
      <c r="DCB134" s="140"/>
      <c r="DCC134" s="140"/>
      <c r="DCD134" s="140"/>
      <c r="DCE134" s="140"/>
      <c r="DCF134" s="140"/>
      <c r="DCG134" s="140"/>
      <c r="DCH134" s="140"/>
      <c r="DCI134" s="140"/>
      <c r="DCJ134" s="140"/>
      <c r="DCK134" s="140"/>
      <c r="DCL134" s="140"/>
      <c r="DCM134" s="140"/>
      <c r="DCN134" s="140"/>
      <c r="DCO134" s="140"/>
      <c r="DCP134" s="140"/>
      <c r="DCQ134" s="140"/>
      <c r="DCR134" s="140"/>
      <c r="DCS134" s="140"/>
      <c r="DCT134" s="140"/>
      <c r="DCU134" s="140"/>
      <c r="DCV134" s="140"/>
      <c r="DCW134" s="140"/>
      <c r="DCX134" s="140"/>
      <c r="DCY134" s="140"/>
      <c r="DCZ134" s="140"/>
      <c r="DDA134" s="140"/>
      <c r="DDB134" s="140"/>
      <c r="DDC134" s="140"/>
      <c r="DDD134" s="140"/>
      <c r="DDE134" s="140"/>
      <c r="DDF134" s="140"/>
      <c r="DDG134" s="140"/>
      <c r="DDH134" s="140"/>
      <c r="DDI134" s="140"/>
      <c r="DDJ134" s="140"/>
      <c r="DDK134" s="140"/>
      <c r="DDL134" s="140"/>
      <c r="DDM134" s="140"/>
      <c r="DDN134" s="140"/>
      <c r="DDO134" s="140"/>
      <c r="DDP134" s="140"/>
      <c r="DDQ134" s="140"/>
      <c r="DDR134" s="140"/>
      <c r="DDS134" s="140"/>
      <c r="DDT134" s="140"/>
      <c r="DDU134" s="140"/>
      <c r="DDV134" s="140"/>
      <c r="DDW134" s="140"/>
      <c r="DDX134" s="140"/>
      <c r="DDY134" s="140"/>
      <c r="DDZ134" s="140"/>
      <c r="DEA134" s="140"/>
      <c r="DEB134" s="140"/>
      <c r="DEC134" s="140"/>
      <c r="DED134" s="140"/>
      <c r="DEE134" s="140"/>
      <c r="DEF134" s="140"/>
      <c r="DEG134" s="140"/>
      <c r="DEH134" s="140"/>
      <c r="DEI134" s="140"/>
      <c r="DEJ134" s="140"/>
      <c r="DEK134" s="140"/>
      <c r="DEL134" s="140"/>
      <c r="DEM134" s="140"/>
      <c r="DEN134" s="140"/>
      <c r="DEO134" s="140"/>
      <c r="DEP134" s="140"/>
      <c r="DEQ134" s="140"/>
      <c r="DER134" s="140"/>
      <c r="DES134" s="140"/>
      <c r="DET134" s="140"/>
      <c r="DEU134" s="140"/>
      <c r="DEV134" s="140"/>
      <c r="DEW134" s="140"/>
      <c r="DEX134" s="140"/>
      <c r="DEY134" s="140"/>
      <c r="DEZ134" s="140"/>
      <c r="DFA134" s="140"/>
      <c r="DFB134" s="140"/>
      <c r="DFC134" s="140"/>
      <c r="DFD134" s="140"/>
      <c r="DFE134" s="140"/>
      <c r="DFF134" s="140"/>
      <c r="DFG134" s="140"/>
      <c r="DFH134" s="140"/>
      <c r="DFI134" s="140"/>
      <c r="DFJ134" s="140"/>
      <c r="DFK134" s="140"/>
      <c r="DFL134" s="140"/>
      <c r="DFM134" s="140"/>
      <c r="DFN134" s="140"/>
      <c r="DFO134" s="140"/>
      <c r="DFP134" s="140"/>
      <c r="DFQ134" s="140"/>
      <c r="DFR134" s="140"/>
      <c r="DFS134" s="140"/>
      <c r="DFT134" s="140"/>
      <c r="DFU134" s="140"/>
      <c r="DFV134" s="140"/>
      <c r="DFW134" s="140"/>
      <c r="DFX134" s="140"/>
      <c r="DFY134" s="140"/>
      <c r="DFZ134" s="140"/>
      <c r="DGA134" s="140"/>
      <c r="DGB134" s="140"/>
      <c r="DGC134" s="140"/>
      <c r="DGD134" s="140"/>
      <c r="DGE134" s="140"/>
      <c r="DGF134" s="140"/>
      <c r="DGG134" s="140"/>
      <c r="DGH134" s="140"/>
      <c r="DGI134" s="140"/>
      <c r="DGJ134" s="140"/>
      <c r="DGK134" s="140"/>
      <c r="DGL134" s="140"/>
      <c r="DGM134" s="140"/>
      <c r="DGN134" s="140"/>
      <c r="DGO134" s="140"/>
      <c r="DGP134" s="140"/>
      <c r="DGQ134" s="140"/>
      <c r="DGR134" s="140"/>
      <c r="DGS134" s="140"/>
      <c r="DGT134" s="140"/>
      <c r="DGU134" s="140"/>
      <c r="DGV134" s="140"/>
      <c r="DGW134" s="140"/>
      <c r="DGX134" s="140"/>
      <c r="DGY134" s="140"/>
      <c r="DGZ134" s="140"/>
      <c r="DHA134" s="140"/>
      <c r="DHB134" s="140"/>
      <c r="DHC134" s="140"/>
      <c r="DHD134" s="140"/>
      <c r="DHE134" s="140"/>
      <c r="DHF134" s="140"/>
      <c r="DHG134" s="140"/>
      <c r="DHH134" s="140"/>
      <c r="DHI134" s="140"/>
      <c r="DHJ134" s="140"/>
      <c r="DHK134" s="140"/>
      <c r="DHL134" s="140"/>
      <c r="DHM134" s="140"/>
      <c r="DHN134" s="140"/>
      <c r="DHO134" s="140"/>
      <c r="DHP134" s="140"/>
      <c r="DHQ134" s="140"/>
      <c r="DHR134" s="140"/>
      <c r="DHS134" s="140"/>
      <c r="DHT134" s="140"/>
      <c r="DHU134" s="140"/>
      <c r="DHV134" s="140"/>
      <c r="DHW134" s="140"/>
      <c r="DHX134" s="140"/>
      <c r="DHY134" s="140"/>
      <c r="DHZ134" s="140"/>
      <c r="DIA134" s="140"/>
      <c r="DIB134" s="140"/>
      <c r="DIC134" s="140"/>
      <c r="DID134" s="140"/>
      <c r="DIE134" s="140"/>
      <c r="DIF134" s="140"/>
      <c r="DIG134" s="140"/>
      <c r="DIH134" s="140"/>
      <c r="DII134" s="140"/>
      <c r="DIJ134" s="140"/>
      <c r="DIK134" s="140"/>
      <c r="DIL134" s="140"/>
      <c r="DIM134" s="140"/>
      <c r="DIN134" s="140"/>
      <c r="DIO134" s="140"/>
      <c r="DIP134" s="140"/>
      <c r="DIQ134" s="140"/>
      <c r="DIR134" s="140"/>
      <c r="DIS134" s="140"/>
      <c r="DIT134" s="140"/>
      <c r="DIU134" s="140"/>
      <c r="DIV134" s="140"/>
      <c r="DIW134" s="140"/>
      <c r="DIX134" s="140"/>
      <c r="DIY134" s="140"/>
      <c r="DIZ134" s="140"/>
      <c r="DJA134" s="140"/>
      <c r="DJB134" s="140"/>
      <c r="DJC134" s="140"/>
      <c r="DJD134" s="140"/>
      <c r="DJE134" s="140"/>
      <c r="DJF134" s="140"/>
      <c r="DJG134" s="140"/>
      <c r="DJH134" s="140"/>
      <c r="DJI134" s="140"/>
      <c r="DJJ134" s="140"/>
      <c r="DJK134" s="140"/>
      <c r="DJL134" s="140"/>
      <c r="DJM134" s="140"/>
      <c r="DJN134" s="140"/>
      <c r="DJO134" s="140"/>
      <c r="DJP134" s="140"/>
      <c r="DJQ134" s="140"/>
      <c r="DJR134" s="140"/>
      <c r="DJS134" s="140"/>
      <c r="DJT134" s="140"/>
      <c r="DJU134" s="140"/>
      <c r="DJV134" s="140"/>
      <c r="DJW134" s="140"/>
      <c r="DJX134" s="140"/>
      <c r="DJY134" s="140"/>
      <c r="DJZ134" s="140"/>
      <c r="DKA134" s="140"/>
      <c r="DKB134" s="140"/>
      <c r="DKC134" s="140"/>
      <c r="DKD134" s="140"/>
      <c r="DKE134" s="140"/>
      <c r="DKF134" s="140"/>
      <c r="DKG134" s="140"/>
      <c r="DKH134" s="140"/>
      <c r="DKI134" s="140"/>
      <c r="DKJ134" s="140"/>
      <c r="DKK134" s="140"/>
      <c r="DKL134" s="140"/>
      <c r="DKM134" s="140"/>
      <c r="DKN134" s="140"/>
      <c r="DKO134" s="140"/>
      <c r="DKP134" s="140"/>
      <c r="DKQ134" s="140"/>
      <c r="DKR134" s="140"/>
      <c r="DKS134" s="140"/>
      <c r="DKT134" s="140"/>
      <c r="DKU134" s="140"/>
      <c r="DKV134" s="140"/>
      <c r="DKW134" s="140"/>
      <c r="DKX134" s="140"/>
      <c r="DKY134" s="140"/>
      <c r="DKZ134" s="140"/>
      <c r="DLA134" s="140"/>
      <c r="DLB134" s="140"/>
      <c r="DLC134" s="140"/>
      <c r="DLD134" s="140"/>
      <c r="DLE134" s="140"/>
      <c r="DLF134" s="140"/>
      <c r="DLG134" s="140"/>
      <c r="DLH134" s="140"/>
      <c r="DLI134" s="140"/>
      <c r="DLJ134" s="140"/>
      <c r="DLK134" s="140"/>
      <c r="DLL134" s="140"/>
      <c r="DLM134" s="140"/>
      <c r="DLN134" s="140"/>
      <c r="DLO134" s="140"/>
      <c r="DLP134" s="140"/>
      <c r="DLQ134" s="140"/>
      <c r="DLR134" s="140"/>
      <c r="DLS134" s="140"/>
      <c r="DLT134" s="140"/>
      <c r="DLU134" s="140"/>
      <c r="DLV134" s="140"/>
      <c r="DLW134" s="140"/>
      <c r="DLX134" s="140"/>
      <c r="DLY134" s="140"/>
      <c r="DLZ134" s="140"/>
      <c r="DMA134" s="140"/>
      <c r="DMB134" s="140"/>
      <c r="DMC134" s="140"/>
      <c r="DMD134" s="140"/>
      <c r="DME134" s="140"/>
      <c r="DMF134" s="140"/>
      <c r="DMG134" s="140"/>
      <c r="DMH134" s="140"/>
      <c r="DMI134" s="140"/>
      <c r="DMJ134" s="140"/>
      <c r="DMK134" s="140"/>
      <c r="DML134" s="140"/>
      <c r="DMM134" s="140"/>
      <c r="DMN134" s="140"/>
      <c r="DMO134" s="140"/>
      <c r="DMP134" s="140"/>
      <c r="DMQ134" s="140"/>
      <c r="DMR134" s="140"/>
      <c r="DMS134" s="140"/>
      <c r="DMT134" s="140"/>
      <c r="DMU134" s="140"/>
      <c r="DMV134" s="140"/>
      <c r="DMW134" s="140"/>
      <c r="DMX134" s="140"/>
      <c r="DMY134" s="140"/>
      <c r="DMZ134" s="140"/>
      <c r="DNA134" s="140"/>
      <c r="DNB134" s="140"/>
      <c r="DNC134" s="140"/>
      <c r="DND134" s="140"/>
      <c r="DNE134" s="140"/>
      <c r="DNF134" s="140"/>
      <c r="DNG134" s="140"/>
      <c r="DNH134" s="140"/>
      <c r="DNI134" s="140"/>
      <c r="DNJ134" s="140"/>
      <c r="DNK134" s="140"/>
      <c r="DNL134" s="140"/>
      <c r="DNM134" s="140"/>
      <c r="DNN134" s="140"/>
      <c r="DNO134" s="140"/>
      <c r="DNP134" s="140"/>
      <c r="DNQ134" s="140"/>
      <c r="DNR134" s="140"/>
      <c r="DNS134" s="140"/>
      <c r="DNT134" s="140"/>
      <c r="DNU134" s="140"/>
      <c r="DNV134" s="140"/>
      <c r="DNW134" s="140"/>
      <c r="DNX134" s="140"/>
      <c r="DNY134" s="140"/>
      <c r="DNZ134" s="140"/>
      <c r="DOA134" s="140"/>
      <c r="DOB134" s="140"/>
      <c r="DOC134" s="140"/>
      <c r="DOD134" s="140"/>
      <c r="DOE134" s="140"/>
      <c r="DOF134" s="140"/>
      <c r="DOG134" s="140"/>
      <c r="DOH134" s="140"/>
      <c r="DOI134" s="140"/>
      <c r="DOJ134" s="140"/>
      <c r="DOK134" s="140"/>
      <c r="DOL134" s="140"/>
      <c r="DOM134" s="140"/>
      <c r="DON134" s="140"/>
      <c r="DOO134" s="140"/>
      <c r="DOP134" s="140"/>
      <c r="DOQ134" s="140"/>
      <c r="DOR134" s="140"/>
      <c r="DOS134" s="140"/>
      <c r="DOT134" s="140"/>
      <c r="DOU134" s="140"/>
      <c r="DOV134" s="140"/>
      <c r="DOW134" s="140"/>
      <c r="DOX134" s="140"/>
      <c r="DOY134" s="140"/>
      <c r="DOZ134" s="140"/>
      <c r="DPA134" s="140"/>
      <c r="DPB134" s="140"/>
      <c r="DPC134" s="140"/>
      <c r="DPD134" s="140"/>
      <c r="DPE134" s="140"/>
      <c r="DPF134" s="140"/>
      <c r="DPG134" s="140"/>
      <c r="DPH134" s="140"/>
      <c r="DPI134" s="140"/>
      <c r="DPJ134" s="140"/>
      <c r="DPK134" s="140"/>
      <c r="DPL134" s="140"/>
      <c r="DPM134" s="140"/>
      <c r="DPN134" s="140"/>
      <c r="DPO134" s="140"/>
      <c r="DPP134" s="140"/>
      <c r="DPQ134" s="140"/>
      <c r="DPR134" s="140"/>
      <c r="DPS134" s="140"/>
      <c r="DPT134" s="140"/>
      <c r="DPU134" s="140"/>
      <c r="DPV134" s="140"/>
      <c r="DPW134" s="140"/>
      <c r="DPX134" s="140"/>
      <c r="DPY134" s="140"/>
      <c r="DPZ134" s="140"/>
      <c r="DQA134" s="140"/>
      <c r="DQB134" s="140"/>
      <c r="DQC134" s="140"/>
      <c r="DQD134" s="140"/>
      <c r="DQE134" s="140"/>
      <c r="DQF134" s="140"/>
      <c r="DQG134" s="140"/>
      <c r="DQH134" s="140"/>
      <c r="DQI134" s="140"/>
      <c r="DQJ134" s="140"/>
      <c r="DQK134" s="140"/>
      <c r="DQL134" s="140"/>
      <c r="DQM134" s="140"/>
      <c r="DQN134" s="140"/>
      <c r="DQO134" s="140"/>
      <c r="DQP134" s="140"/>
      <c r="DQQ134" s="140"/>
      <c r="DQR134" s="140"/>
      <c r="DQS134" s="140"/>
      <c r="DQT134" s="140"/>
      <c r="DQU134" s="140"/>
      <c r="DQV134" s="140"/>
      <c r="DQW134" s="140"/>
      <c r="DQX134" s="140"/>
      <c r="DQY134" s="140"/>
      <c r="DQZ134" s="140"/>
      <c r="DRA134" s="140"/>
      <c r="DRB134" s="140"/>
      <c r="DRC134" s="140"/>
      <c r="DRD134" s="140"/>
      <c r="DRE134" s="140"/>
      <c r="DRF134" s="140"/>
      <c r="DRG134" s="140"/>
      <c r="DRH134" s="140"/>
      <c r="DRI134" s="140"/>
      <c r="DRJ134" s="140"/>
      <c r="DRK134" s="140"/>
      <c r="DRL134" s="140"/>
      <c r="DRM134" s="140"/>
      <c r="DRN134" s="140"/>
      <c r="DRO134" s="140"/>
      <c r="DRP134" s="140"/>
      <c r="DRQ134" s="140"/>
      <c r="DRR134" s="140"/>
      <c r="DRS134" s="140"/>
      <c r="DRT134" s="140"/>
      <c r="DRU134" s="140"/>
      <c r="DRV134" s="140"/>
      <c r="DRW134" s="140"/>
      <c r="DRX134" s="140"/>
      <c r="DRY134" s="140"/>
      <c r="DRZ134" s="140"/>
      <c r="DSA134" s="140"/>
      <c r="DSB134" s="140"/>
      <c r="DSC134" s="140"/>
      <c r="DSD134" s="140"/>
      <c r="DSE134" s="140"/>
      <c r="DSF134" s="140"/>
      <c r="DSG134" s="140"/>
      <c r="DSH134" s="140"/>
      <c r="DSI134" s="140"/>
      <c r="DSJ134" s="140"/>
      <c r="DSK134" s="140"/>
      <c r="DSL134" s="140"/>
      <c r="DSM134" s="140"/>
      <c r="DSN134" s="140"/>
      <c r="DSO134" s="140"/>
      <c r="DSP134" s="140"/>
      <c r="DSQ134" s="140"/>
      <c r="DSR134" s="140"/>
      <c r="DSS134" s="140"/>
      <c r="DST134" s="140"/>
      <c r="DSU134" s="140"/>
      <c r="DSV134" s="140"/>
      <c r="DSW134" s="140"/>
      <c r="DSX134" s="140"/>
      <c r="DSY134" s="140"/>
      <c r="DSZ134" s="140"/>
      <c r="DTA134" s="140"/>
      <c r="DTB134" s="140"/>
      <c r="DTC134" s="140"/>
      <c r="DTD134" s="140"/>
      <c r="DTE134" s="140"/>
      <c r="DTF134" s="140"/>
      <c r="DTG134" s="140"/>
      <c r="DTH134" s="140"/>
      <c r="DTI134" s="140"/>
      <c r="DTJ134" s="140"/>
      <c r="DTK134" s="140"/>
      <c r="DTL134" s="140"/>
      <c r="DTM134" s="140"/>
      <c r="DTN134" s="140"/>
      <c r="DTO134" s="140"/>
      <c r="DTP134" s="140"/>
      <c r="DTQ134" s="140"/>
      <c r="DTR134" s="140"/>
      <c r="DTS134" s="140"/>
      <c r="DTT134" s="140"/>
      <c r="DTU134" s="140"/>
      <c r="DTV134" s="140"/>
      <c r="DTW134" s="140"/>
      <c r="DTX134" s="140"/>
      <c r="DTY134" s="140"/>
      <c r="DTZ134" s="140"/>
      <c r="DUA134" s="140"/>
      <c r="DUB134" s="140"/>
      <c r="DUC134" s="140"/>
      <c r="DUD134" s="140"/>
      <c r="DUE134" s="140"/>
      <c r="DUF134" s="140"/>
      <c r="DUG134" s="140"/>
      <c r="DUH134" s="140"/>
      <c r="DUI134" s="140"/>
      <c r="DUJ134" s="140"/>
      <c r="DUK134" s="140"/>
      <c r="DUL134" s="140"/>
      <c r="DUM134" s="140"/>
      <c r="DUN134" s="140"/>
      <c r="DUO134" s="140"/>
      <c r="DUP134" s="140"/>
      <c r="DUQ134" s="140"/>
      <c r="DUR134" s="140"/>
      <c r="DUS134" s="140"/>
      <c r="DUT134" s="140"/>
      <c r="DUU134" s="140"/>
      <c r="DUV134" s="140"/>
      <c r="DUW134" s="140"/>
      <c r="DUX134" s="140"/>
      <c r="DUY134" s="140"/>
      <c r="DUZ134" s="140"/>
      <c r="DVA134" s="140"/>
      <c r="DVB134" s="140"/>
      <c r="DVC134" s="140"/>
      <c r="DVD134" s="140"/>
      <c r="DVE134" s="140"/>
      <c r="DVF134" s="140"/>
      <c r="DVG134" s="140"/>
      <c r="DVH134" s="140"/>
      <c r="DVI134" s="140"/>
      <c r="DVJ134" s="140"/>
      <c r="DVK134" s="140"/>
      <c r="DVL134" s="140"/>
      <c r="DVM134" s="140"/>
      <c r="DVN134" s="140"/>
      <c r="DVO134" s="140"/>
      <c r="DVP134" s="140"/>
      <c r="DVQ134" s="140"/>
      <c r="DVR134" s="140"/>
      <c r="DVS134" s="140"/>
      <c r="DVT134" s="140"/>
      <c r="DVU134" s="140"/>
      <c r="DVV134" s="140"/>
      <c r="DVW134" s="140"/>
      <c r="DVX134" s="140"/>
      <c r="DVY134" s="140"/>
      <c r="DVZ134" s="140"/>
      <c r="DWA134" s="140"/>
      <c r="DWB134" s="140"/>
      <c r="DWC134" s="140"/>
      <c r="DWD134" s="140"/>
      <c r="DWE134" s="140"/>
      <c r="DWF134" s="140"/>
      <c r="DWG134" s="140"/>
      <c r="DWH134" s="140"/>
      <c r="DWI134" s="140"/>
      <c r="DWJ134" s="140"/>
      <c r="DWK134" s="140"/>
      <c r="DWL134" s="140"/>
      <c r="DWM134" s="140"/>
      <c r="DWN134" s="140"/>
      <c r="DWO134" s="140"/>
      <c r="DWP134" s="140"/>
      <c r="DWQ134" s="140"/>
      <c r="DWR134" s="140"/>
      <c r="DWS134" s="140"/>
      <c r="DWT134" s="140"/>
      <c r="DWU134" s="140"/>
      <c r="DWV134" s="140"/>
      <c r="DWW134" s="140"/>
      <c r="DWX134" s="140"/>
      <c r="DWY134" s="140"/>
      <c r="DWZ134" s="140"/>
      <c r="DXA134" s="140"/>
      <c r="DXB134" s="140"/>
      <c r="DXC134" s="140"/>
      <c r="DXD134" s="140"/>
      <c r="DXE134" s="140"/>
      <c r="DXF134" s="140"/>
      <c r="DXG134" s="140"/>
      <c r="DXH134" s="140"/>
      <c r="DXI134" s="140"/>
      <c r="DXJ134" s="140"/>
      <c r="DXK134" s="140"/>
      <c r="DXL134" s="140"/>
      <c r="DXM134" s="140"/>
      <c r="DXN134" s="140"/>
      <c r="DXO134" s="140"/>
      <c r="DXP134" s="140"/>
      <c r="DXQ134" s="140"/>
      <c r="DXR134" s="140"/>
      <c r="DXS134" s="140"/>
      <c r="DXT134" s="140"/>
      <c r="DXU134" s="140"/>
      <c r="DXV134" s="140"/>
      <c r="DXW134" s="140"/>
      <c r="DXX134" s="140"/>
      <c r="DXY134" s="140"/>
      <c r="DXZ134" s="140"/>
      <c r="DYA134" s="140"/>
      <c r="DYB134" s="140"/>
      <c r="DYC134" s="140"/>
      <c r="DYD134" s="140"/>
      <c r="DYE134" s="140"/>
      <c r="DYF134" s="140"/>
      <c r="DYG134" s="140"/>
      <c r="DYH134" s="140"/>
      <c r="DYI134" s="140"/>
      <c r="DYJ134" s="140"/>
      <c r="DYK134" s="140"/>
      <c r="DYL134" s="140"/>
      <c r="DYM134" s="140"/>
      <c r="DYN134" s="140"/>
      <c r="DYO134" s="140"/>
      <c r="DYP134" s="140"/>
      <c r="DYQ134" s="140"/>
      <c r="DYR134" s="140"/>
      <c r="DYS134" s="140"/>
      <c r="DYT134" s="140"/>
      <c r="DYU134" s="140"/>
      <c r="DYV134" s="140"/>
      <c r="DYW134" s="140"/>
      <c r="DYX134" s="140"/>
      <c r="DYY134" s="140"/>
      <c r="DYZ134" s="140"/>
      <c r="DZA134" s="140"/>
      <c r="DZB134" s="140"/>
      <c r="DZC134" s="140"/>
      <c r="DZD134" s="140"/>
      <c r="DZE134" s="140"/>
      <c r="DZF134" s="140"/>
      <c r="DZG134" s="140"/>
      <c r="DZH134" s="140"/>
      <c r="DZI134" s="140"/>
      <c r="DZJ134" s="140"/>
      <c r="DZK134" s="140"/>
      <c r="DZL134" s="140"/>
      <c r="DZM134" s="140"/>
      <c r="DZN134" s="140"/>
      <c r="DZO134" s="140"/>
      <c r="DZP134" s="140"/>
      <c r="DZQ134" s="140"/>
      <c r="DZR134" s="140"/>
      <c r="DZS134" s="140"/>
      <c r="DZT134" s="140"/>
      <c r="DZU134" s="140"/>
      <c r="DZV134" s="140"/>
      <c r="DZW134" s="140"/>
      <c r="DZX134" s="140"/>
      <c r="DZY134" s="140"/>
      <c r="DZZ134" s="140"/>
      <c r="EAA134" s="140"/>
      <c r="EAB134" s="140"/>
      <c r="EAC134" s="140"/>
      <c r="EAD134" s="140"/>
      <c r="EAE134" s="140"/>
      <c r="EAF134" s="140"/>
      <c r="EAG134" s="140"/>
      <c r="EAH134" s="140"/>
      <c r="EAI134" s="140"/>
      <c r="EAJ134" s="140"/>
      <c r="EAK134" s="140"/>
      <c r="EAL134" s="140"/>
      <c r="EAM134" s="140"/>
      <c r="EAN134" s="140"/>
      <c r="EAO134" s="140"/>
      <c r="EAP134" s="140"/>
      <c r="EAQ134" s="140"/>
      <c r="EAR134" s="140"/>
      <c r="EAS134" s="140"/>
      <c r="EAT134" s="140"/>
      <c r="EAU134" s="140"/>
      <c r="EAV134" s="140"/>
      <c r="EAW134" s="140"/>
      <c r="EAX134" s="140"/>
      <c r="EAY134" s="140"/>
      <c r="EAZ134" s="140"/>
      <c r="EBA134" s="140"/>
      <c r="EBB134" s="140"/>
      <c r="EBC134" s="140"/>
      <c r="EBD134" s="140"/>
      <c r="EBE134" s="140"/>
      <c r="EBF134" s="140"/>
      <c r="EBG134" s="140"/>
      <c r="EBH134" s="140"/>
      <c r="EBI134" s="140"/>
      <c r="EBJ134" s="140"/>
      <c r="EBK134" s="140"/>
      <c r="EBL134" s="140"/>
      <c r="EBM134" s="140"/>
      <c r="EBN134" s="140"/>
      <c r="EBO134" s="140"/>
      <c r="EBP134" s="140"/>
      <c r="EBQ134" s="140"/>
      <c r="EBR134" s="140"/>
      <c r="EBS134" s="140"/>
      <c r="EBT134" s="140"/>
      <c r="EBU134" s="140"/>
      <c r="EBV134" s="140"/>
      <c r="EBW134" s="140"/>
      <c r="EBX134" s="140"/>
      <c r="EBY134" s="140"/>
      <c r="EBZ134" s="140"/>
      <c r="ECA134" s="140"/>
      <c r="ECB134" s="140"/>
      <c r="ECC134" s="140"/>
      <c r="ECD134" s="140"/>
      <c r="ECE134" s="140"/>
      <c r="ECF134" s="140"/>
      <c r="ECG134" s="140"/>
      <c r="ECH134" s="140"/>
      <c r="ECI134" s="140"/>
      <c r="ECJ134" s="140"/>
      <c r="ECK134" s="140"/>
      <c r="ECL134" s="140"/>
      <c r="ECM134" s="140"/>
      <c r="ECN134" s="140"/>
      <c r="ECO134" s="140"/>
      <c r="ECP134" s="140"/>
      <c r="ECQ134" s="140"/>
      <c r="ECR134" s="140"/>
      <c r="ECS134" s="140"/>
      <c r="ECT134" s="140"/>
      <c r="ECU134" s="140"/>
      <c r="ECV134" s="140"/>
      <c r="ECW134" s="140"/>
      <c r="ECX134" s="140"/>
      <c r="ECY134" s="140"/>
      <c r="ECZ134" s="140"/>
      <c r="EDA134" s="140"/>
      <c r="EDB134" s="140"/>
      <c r="EDC134" s="140"/>
      <c r="EDD134" s="140"/>
      <c r="EDE134" s="140"/>
      <c r="EDF134" s="140"/>
      <c r="EDG134" s="140"/>
      <c r="EDH134" s="140"/>
      <c r="EDI134" s="140"/>
      <c r="EDJ134" s="140"/>
      <c r="EDK134" s="140"/>
      <c r="EDL134" s="140"/>
      <c r="EDM134" s="140"/>
      <c r="EDN134" s="140"/>
      <c r="EDO134" s="140"/>
      <c r="EDP134" s="140"/>
      <c r="EDQ134" s="140"/>
      <c r="EDR134" s="140"/>
      <c r="EDS134" s="140"/>
      <c r="EDT134" s="140"/>
      <c r="EDU134" s="140"/>
      <c r="EDV134" s="140"/>
      <c r="EDW134" s="140"/>
      <c r="EDX134" s="140"/>
      <c r="EDY134" s="140"/>
      <c r="EDZ134" s="140"/>
      <c r="EEA134" s="140"/>
      <c r="EEB134" s="140"/>
      <c r="EEC134" s="140"/>
      <c r="EED134" s="140"/>
      <c r="EEE134" s="140"/>
      <c r="EEF134" s="140"/>
      <c r="EEG134" s="140"/>
      <c r="EEH134" s="140"/>
      <c r="EEI134" s="140"/>
      <c r="EEJ134" s="140"/>
      <c r="EEK134" s="140"/>
      <c r="EEL134" s="140"/>
      <c r="EEM134" s="140"/>
      <c r="EEN134" s="140"/>
      <c r="EEO134" s="140"/>
      <c r="EEP134" s="140"/>
      <c r="EEQ134" s="140"/>
      <c r="EER134" s="140"/>
      <c r="EES134" s="140"/>
      <c r="EET134" s="140"/>
      <c r="EEU134" s="140"/>
      <c r="EEV134" s="140"/>
      <c r="EEW134" s="140"/>
      <c r="EEX134" s="140"/>
      <c r="EEY134" s="140"/>
      <c r="EEZ134" s="140"/>
      <c r="EFA134" s="140"/>
      <c r="EFB134" s="140"/>
      <c r="EFC134" s="140"/>
      <c r="EFD134" s="140"/>
      <c r="EFE134" s="140"/>
      <c r="EFF134" s="140"/>
      <c r="EFG134" s="140"/>
      <c r="EFH134" s="140"/>
      <c r="EFI134" s="140"/>
      <c r="EFJ134" s="140"/>
      <c r="EFK134" s="140"/>
      <c r="EFL134" s="140"/>
      <c r="EFM134" s="140"/>
      <c r="EFN134" s="140"/>
      <c r="EFO134" s="140"/>
      <c r="EFP134" s="140"/>
      <c r="EFQ134" s="140"/>
      <c r="EFR134" s="140"/>
      <c r="EFS134" s="140"/>
      <c r="EFT134" s="140"/>
      <c r="EFU134" s="140"/>
      <c r="EFV134" s="140"/>
      <c r="EFW134" s="140"/>
      <c r="EFX134" s="140"/>
      <c r="EFY134" s="140"/>
      <c r="EFZ134" s="140"/>
      <c r="EGA134" s="140"/>
      <c r="EGB134" s="140"/>
      <c r="EGC134" s="140"/>
      <c r="EGD134" s="140"/>
      <c r="EGE134" s="140"/>
      <c r="EGF134" s="140"/>
      <c r="EGG134" s="140"/>
      <c r="EGH134" s="140"/>
      <c r="EGI134" s="140"/>
      <c r="EGJ134" s="140"/>
      <c r="EGK134" s="140"/>
      <c r="EGL134" s="140"/>
      <c r="EGM134" s="140"/>
      <c r="EGN134" s="140"/>
      <c r="EGO134" s="140"/>
      <c r="EGP134" s="140"/>
      <c r="EGQ134" s="140"/>
      <c r="EGR134" s="140"/>
      <c r="EGS134" s="140"/>
      <c r="EGT134" s="140"/>
      <c r="EGU134" s="140"/>
      <c r="EGV134" s="140"/>
      <c r="EGW134" s="140"/>
      <c r="EGX134" s="140"/>
      <c r="EGY134" s="140"/>
      <c r="EGZ134" s="140"/>
      <c r="EHA134" s="140"/>
      <c r="EHB134" s="140"/>
      <c r="EHC134" s="140"/>
      <c r="EHD134" s="140"/>
      <c r="EHE134" s="140"/>
      <c r="EHF134" s="140"/>
      <c r="EHG134" s="140"/>
      <c r="EHH134" s="140"/>
      <c r="EHI134" s="140"/>
      <c r="EHJ134" s="140"/>
      <c r="EHK134" s="140"/>
      <c r="EHL134" s="140"/>
      <c r="EHM134" s="140"/>
      <c r="EHN134" s="140"/>
      <c r="EHO134" s="140"/>
      <c r="EHP134" s="140"/>
      <c r="EHQ134" s="140"/>
      <c r="EHR134" s="140"/>
      <c r="EHS134" s="140"/>
      <c r="EHT134" s="140"/>
      <c r="EHU134" s="140"/>
      <c r="EHV134" s="140"/>
      <c r="EHW134" s="140"/>
      <c r="EHX134" s="140"/>
      <c r="EHY134" s="140"/>
      <c r="EHZ134" s="140"/>
      <c r="EIA134" s="140"/>
      <c r="EIB134" s="140"/>
      <c r="EIC134" s="140"/>
      <c r="EID134" s="140"/>
      <c r="EIE134" s="140"/>
      <c r="EIF134" s="140"/>
      <c r="EIG134" s="140"/>
      <c r="EIH134" s="140"/>
      <c r="EII134" s="140"/>
      <c r="EIJ134" s="140"/>
      <c r="EIK134" s="140"/>
      <c r="EIL134" s="140"/>
      <c r="EIM134" s="140"/>
      <c r="EIN134" s="140"/>
      <c r="EIO134" s="140"/>
      <c r="EIP134" s="140"/>
      <c r="EIQ134" s="140"/>
      <c r="EIR134" s="140"/>
      <c r="EIS134" s="140"/>
      <c r="EIT134" s="140"/>
      <c r="EIU134" s="140"/>
      <c r="EIV134" s="140"/>
      <c r="EIW134" s="140"/>
      <c r="EIX134" s="140"/>
      <c r="EIY134" s="140"/>
      <c r="EIZ134" s="140"/>
      <c r="EJA134" s="140"/>
      <c r="EJB134" s="140"/>
      <c r="EJC134" s="140"/>
      <c r="EJD134" s="140"/>
      <c r="EJE134" s="140"/>
      <c r="EJF134" s="140"/>
      <c r="EJG134" s="140"/>
      <c r="EJH134" s="140"/>
      <c r="EJI134" s="140"/>
      <c r="EJJ134" s="140"/>
      <c r="EJK134" s="140"/>
      <c r="EJL134" s="140"/>
      <c r="EJM134" s="140"/>
      <c r="EJN134" s="140"/>
      <c r="EJO134" s="140"/>
      <c r="EJP134" s="140"/>
      <c r="EJQ134" s="140"/>
      <c r="EJR134" s="140"/>
      <c r="EJS134" s="140"/>
      <c r="EJT134" s="140"/>
      <c r="EJU134" s="140"/>
      <c r="EJV134" s="140"/>
      <c r="EJW134" s="140"/>
      <c r="EJX134" s="140"/>
      <c r="EJY134" s="140"/>
      <c r="EJZ134" s="140"/>
      <c r="EKA134" s="140"/>
      <c r="EKB134" s="140"/>
      <c r="EKC134" s="140"/>
      <c r="EKD134" s="140"/>
      <c r="EKE134" s="140"/>
      <c r="EKF134" s="140"/>
      <c r="EKG134" s="140"/>
      <c r="EKH134" s="140"/>
      <c r="EKI134" s="140"/>
      <c r="EKJ134" s="140"/>
      <c r="EKK134" s="140"/>
      <c r="EKL134" s="140"/>
      <c r="EKM134" s="140"/>
      <c r="EKN134" s="140"/>
      <c r="EKO134" s="140"/>
      <c r="EKP134" s="140"/>
      <c r="EKQ134" s="140"/>
      <c r="EKR134" s="140"/>
      <c r="EKS134" s="140"/>
      <c r="EKT134" s="140"/>
      <c r="EKU134" s="140"/>
      <c r="EKV134" s="140"/>
      <c r="EKW134" s="140"/>
      <c r="EKX134" s="140"/>
      <c r="EKY134" s="140"/>
      <c r="EKZ134" s="140"/>
      <c r="ELA134" s="140"/>
      <c r="ELB134" s="140"/>
      <c r="ELC134" s="140"/>
      <c r="ELD134" s="140"/>
      <c r="ELE134" s="140"/>
      <c r="ELF134" s="140"/>
      <c r="ELG134" s="140"/>
      <c r="ELH134" s="140"/>
      <c r="ELI134" s="140"/>
      <c r="ELJ134" s="140"/>
      <c r="ELK134" s="140"/>
      <c r="ELL134" s="140"/>
      <c r="ELM134" s="140"/>
      <c r="ELN134" s="140"/>
      <c r="ELO134" s="140"/>
      <c r="ELP134" s="140"/>
      <c r="ELQ134" s="140"/>
      <c r="ELR134" s="140"/>
      <c r="ELS134" s="140"/>
      <c r="ELT134" s="140"/>
      <c r="ELU134" s="140"/>
      <c r="ELV134" s="140"/>
      <c r="ELW134" s="140"/>
      <c r="ELX134" s="140"/>
      <c r="ELY134" s="140"/>
      <c r="ELZ134" s="140"/>
      <c r="EMA134" s="140"/>
      <c r="EMB134" s="140"/>
      <c r="EMC134" s="140"/>
      <c r="EMD134" s="140"/>
      <c r="EME134" s="140"/>
      <c r="EMF134" s="140"/>
      <c r="EMG134" s="140"/>
      <c r="EMH134" s="140"/>
      <c r="EMI134" s="140"/>
      <c r="EMJ134" s="140"/>
      <c r="EMK134" s="140"/>
      <c r="EML134" s="140"/>
      <c r="EMM134" s="140"/>
      <c r="EMN134" s="140"/>
      <c r="EMO134" s="140"/>
      <c r="EMP134" s="140"/>
      <c r="EMQ134" s="140"/>
      <c r="EMR134" s="140"/>
      <c r="EMS134" s="140"/>
      <c r="EMT134" s="140"/>
      <c r="EMU134" s="140"/>
      <c r="EMV134" s="140"/>
      <c r="EMW134" s="140"/>
      <c r="EMX134" s="140"/>
      <c r="EMY134" s="140"/>
      <c r="EMZ134" s="140"/>
      <c r="ENA134" s="140"/>
      <c r="ENB134" s="140"/>
      <c r="ENC134" s="140"/>
      <c r="END134" s="140"/>
      <c r="ENE134" s="140"/>
      <c r="ENF134" s="140"/>
      <c r="ENG134" s="140"/>
      <c r="ENH134" s="140"/>
      <c r="ENI134" s="140"/>
      <c r="ENJ134" s="140"/>
      <c r="ENK134" s="140"/>
      <c r="ENL134" s="140"/>
      <c r="ENM134" s="140"/>
      <c r="ENN134" s="140"/>
      <c r="ENO134" s="140"/>
      <c r="ENP134" s="140"/>
      <c r="ENQ134" s="140"/>
      <c r="ENR134" s="140"/>
      <c r="ENS134" s="140"/>
      <c r="ENT134" s="140"/>
      <c r="ENU134" s="140"/>
      <c r="ENV134" s="140"/>
      <c r="ENW134" s="140"/>
      <c r="ENX134" s="140"/>
      <c r="ENY134" s="140"/>
      <c r="ENZ134" s="140"/>
      <c r="EOA134" s="140"/>
      <c r="EOB134" s="140"/>
      <c r="EOC134" s="140"/>
      <c r="EOD134" s="140"/>
      <c r="EOE134" s="140"/>
      <c r="EOF134" s="140"/>
      <c r="EOG134" s="140"/>
      <c r="EOH134" s="140"/>
      <c r="EOI134" s="140"/>
      <c r="EOJ134" s="140"/>
      <c r="EOK134" s="140"/>
      <c r="EOL134" s="140"/>
      <c r="EOM134" s="140"/>
      <c r="EON134" s="140"/>
      <c r="EOO134" s="140"/>
      <c r="EOP134" s="140"/>
      <c r="EOQ134" s="140"/>
      <c r="EOR134" s="140"/>
      <c r="EOS134" s="140"/>
      <c r="EOT134" s="140"/>
      <c r="EOU134" s="140"/>
      <c r="EOV134" s="140"/>
      <c r="EOW134" s="140"/>
      <c r="EOX134" s="140"/>
      <c r="EOY134" s="140"/>
      <c r="EOZ134" s="140"/>
      <c r="EPA134" s="140"/>
      <c r="EPB134" s="140"/>
      <c r="EPC134" s="140"/>
      <c r="EPD134" s="140"/>
      <c r="EPE134" s="140"/>
      <c r="EPF134" s="140"/>
      <c r="EPG134" s="140"/>
      <c r="EPH134" s="140"/>
      <c r="EPI134" s="140"/>
      <c r="EPJ134" s="140"/>
      <c r="EPK134" s="140"/>
      <c r="EPL134" s="140"/>
      <c r="EPM134" s="140"/>
      <c r="EPN134" s="140"/>
      <c r="EPO134" s="140"/>
      <c r="EPP134" s="140"/>
      <c r="EPQ134" s="140"/>
      <c r="EPR134" s="140"/>
      <c r="EPS134" s="140"/>
      <c r="EPT134" s="140"/>
      <c r="EPU134" s="140"/>
      <c r="EPV134" s="140"/>
      <c r="EPW134" s="140"/>
      <c r="EPX134" s="140"/>
      <c r="EPY134" s="140"/>
      <c r="EPZ134" s="140"/>
      <c r="EQA134" s="140"/>
      <c r="EQB134" s="140"/>
      <c r="EQC134" s="140"/>
      <c r="EQD134" s="140"/>
      <c r="EQE134" s="140"/>
      <c r="EQF134" s="140"/>
      <c r="EQG134" s="140"/>
      <c r="EQH134" s="140"/>
      <c r="EQI134" s="140"/>
      <c r="EQJ134" s="140"/>
      <c r="EQK134" s="140"/>
      <c r="EQL134" s="140"/>
      <c r="EQM134" s="140"/>
      <c r="EQN134" s="140"/>
      <c r="EQO134" s="140"/>
      <c r="EQP134" s="140"/>
      <c r="EQQ134" s="140"/>
      <c r="EQR134" s="140"/>
      <c r="EQS134" s="140"/>
      <c r="EQT134" s="140"/>
      <c r="EQU134" s="140"/>
      <c r="EQV134" s="140"/>
      <c r="EQW134" s="140"/>
      <c r="EQX134" s="140"/>
      <c r="EQY134" s="140"/>
      <c r="EQZ134" s="140"/>
      <c r="ERA134" s="140"/>
      <c r="ERB134" s="140"/>
      <c r="ERC134" s="140"/>
      <c r="ERD134" s="140"/>
      <c r="ERE134" s="140"/>
      <c r="ERF134" s="140"/>
      <c r="ERG134" s="140"/>
      <c r="ERH134" s="140"/>
      <c r="ERI134" s="140"/>
      <c r="ERJ134" s="140"/>
      <c r="ERK134" s="140"/>
      <c r="ERL134" s="140"/>
      <c r="ERM134" s="140"/>
      <c r="ERN134" s="140"/>
      <c r="ERO134" s="140"/>
      <c r="ERP134" s="140"/>
      <c r="ERQ134" s="140"/>
      <c r="ERR134" s="140"/>
      <c r="ERS134" s="140"/>
      <c r="ERT134" s="140"/>
      <c r="ERU134" s="140"/>
      <c r="ERV134" s="140"/>
      <c r="ERW134" s="140"/>
      <c r="ERX134" s="140"/>
      <c r="ERY134" s="140"/>
      <c r="ERZ134" s="140"/>
      <c r="ESA134" s="140"/>
      <c r="ESB134" s="140"/>
      <c r="ESC134" s="140"/>
      <c r="ESD134" s="140"/>
      <c r="ESE134" s="140"/>
      <c r="ESF134" s="140"/>
      <c r="ESG134" s="140"/>
      <c r="ESH134" s="140"/>
      <c r="ESI134" s="140"/>
      <c r="ESJ134" s="140"/>
      <c r="ESK134" s="140"/>
      <c r="ESL134" s="140"/>
      <c r="ESM134" s="140"/>
      <c r="ESN134" s="140"/>
      <c r="ESO134" s="140"/>
      <c r="ESP134" s="140"/>
      <c r="ESQ134" s="140"/>
      <c r="ESR134" s="140"/>
      <c r="ESS134" s="140"/>
      <c r="EST134" s="140"/>
      <c r="ESU134" s="140"/>
      <c r="ESV134" s="140"/>
      <c r="ESW134" s="140"/>
      <c r="ESX134" s="140"/>
      <c r="ESY134" s="140"/>
      <c r="ESZ134" s="140"/>
      <c r="ETA134" s="140"/>
      <c r="ETB134" s="140"/>
      <c r="ETC134" s="140"/>
      <c r="ETD134" s="140"/>
      <c r="ETE134" s="140"/>
      <c r="ETF134" s="140"/>
      <c r="ETG134" s="140"/>
      <c r="ETH134" s="140"/>
      <c r="ETI134" s="140"/>
      <c r="ETJ134" s="140"/>
      <c r="ETK134" s="140"/>
      <c r="ETL134" s="140"/>
      <c r="ETM134" s="140"/>
      <c r="ETN134" s="140"/>
      <c r="ETO134" s="140"/>
      <c r="ETP134" s="140"/>
      <c r="ETQ134" s="140"/>
      <c r="ETR134" s="140"/>
      <c r="ETS134" s="140"/>
      <c r="ETT134" s="140"/>
      <c r="ETU134" s="140"/>
      <c r="ETV134" s="140"/>
      <c r="ETW134" s="140"/>
      <c r="ETX134" s="140"/>
      <c r="ETY134" s="140"/>
      <c r="ETZ134" s="140"/>
      <c r="EUA134" s="140"/>
      <c r="EUB134" s="140"/>
      <c r="EUC134" s="140"/>
      <c r="EUD134" s="140"/>
      <c r="EUE134" s="140"/>
      <c r="EUF134" s="140"/>
      <c r="EUG134" s="140"/>
      <c r="EUH134" s="140"/>
      <c r="EUI134" s="140"/>
      <c r="EUJ134" s="140"/>
      <c r="EUK134" s="140"/>
      <c r="EUL134" s="140"/>
      <c r="EUM134" s="140"/>
      <c r="EUN134" s="140"/>
      <c r="EUO134" s="140"/>
      <c r="EUP134" s="140"/>
      <c r="EUQ134" s="140"/>
      <c r="EUR134" s="140"/>
      <c r="EUS134" s="140"/>
      <c r="EUT134" s="140"/>
      <c r="EUU134" s="140"/>
      <c r="EUV134" s="140"/>
      <c r="EUW134" s="140"/>
      <c r="EUX134" s="140"/>
      <c r="EUY134" s="140"/>
      <c r="EUZ134" s="140"/>
      <c r="EVA134" s="140"/>
      <c r="EVB134" s="140"/>
      <c r="EVC134" s="140"/>
      <c r="EVD134" s="140"/>
      <c r="EVE134" s="140"/>
      <c r="EVF134" s="140"/>
      <c r="EVG134" s="140"/>
      <c r="EVH134" s="140"/>
      <c r="EVI134" s="140"/>
      <c r="EVJ134" s="140"/>
      <c r="EVK134" s="140"/>
      <c r="EVL134" s="140"/>
      <c r="EVM134" s="140"/>
      <c r="EVN134" s="140"/>
      <c r="EVO134" s="140"/>
      <c r="EVP134" s="140"/>
      <c r="EVQ134" s="140"/>
      <c r="EVR134" s="140"/>
      <c r="EVS134" s="140"/>
      <c r="EVT134" s="140"/>
      <c r="EVU134" s="140"/>
      <c r="EVV134" s="140"/>
      <c r="EVW134" s="140"/>
      <c r="EVX134" s="140"/>
      <c r="EVY134" s="140"/>
      <c r="EVZ134" s="140"/>
      <c r="EWA134" s="140"/>
      <c r="EWB134" s="140"/>
      <c r="EWC134" s="140"/>
      <c r="EWD134" s="140"/>
      <c r="EWE134" s="140"/>
      <c r="EWF134" s="140"/>
      <c r="EWG134" s="140"/>
      <c r="EWH134" s="140"/>
      <c r="EWI134" s="140"/>
      <c r="EWJ134" s="140"/>
      <c r="EWK134" s="140"/>
      <c r="EWL134" s="140"/>
      <c r="EWM134" s="140"/>
      <c r="EWN134" s="140"/>
      <c r="EWO134" s="140"/>
      <c r="EWP134" s="140"/>
      <c r="EWQ134" s="140"/>
      <c r="EWR134" s="140"/>
      <c r="EWS134" s="140"/>
      <c r="EWT134" s="140"/>
      <c r="EWU134" s="140"/>
      <c r="EWV134" s="140"/>
      <c r="EWW134" s="140"/>
      <c r="EWX134" s="140"/>
      <c r="EWY134" s="140"/>
      <c r="EWZ134" s="140"/>
      <c r="EXA134" s="140"/>
      <c r="EXB134" s="140"/>
      <c r="EXC134" s="140"/>
      <c r="EXD134" s="140"/>
      <c r="EXE134" s="140"/>
      <c r="EXF134" s="140"/>
      <c r="EXG134" s="140"/>
      <c r="EXH134" s="140"/>
      <c r="EXI134" s="140"/>
      <c r="EXJ134" s="140"/>
      <c r="EXK134" s="140"/>
      <c r="EXL134" s="140"/>
      <c r="EXM134" s="140"/>
      <c r="EXN134" s="140"/>
      <c r="EXO134" s="140"/>
      <c r="EXP134" s="140"/>
      <c r="EXQ134" s="140"/>
      <c r="EXR134" s="140"/>
      <c r="EXS134" s="140"/>
      <c r="EXT134" s="140"/>
      <c r="EXU134" s="140"/>
      <c r="EXV134" s="140"/>
      <c r="EXW134" s="140"/>
      <c r="EXX134" s="140"/>
      <c r="EXY134" s="140"/>
      <c r="EXZ134" s="140"/>
      <c r="EYA134" s="140"/>
      <c r="EYB134" s="140"/>
      <c r="EYC134" s="140"/>
      <c r="EYD134" s="140"/>
      <c r="EYE134" s="140"/>
      <c r="EYF134" s="140"/>
      <c r="EYG134" s="140"/>
      <c r="EYH134" s="140"/>
      <c r="EYI134" s="140"/>
      <c r="EYJ134" s="140"/>
      <c r="EYK134" s="140"/>
      <c r="EYL134" s="140"/>
      <c r="EYM134" s="140"/>
      <c r="EYN134" s="140"/>
      <c r="EYO134" s="140"/>
      <c r="EYP134" s="140"/>
      <c r="EYQ134" s="140"/>
      <c r="EYR134" s="140"/>
      <c r="EYS134" s="140"/>
      <c r="EYT134" s="140"/>
      <c r="EYU134" s="140"/>
      <c r="EYV134" s="140"/>
      <c r="EYW134" s="140"/>
      <c r="EYX134" s="140"/>
      <c r="EYY134" s="140"/>
      <c r="EYZ134" s="140"/>
      <c r="EZA134" s="140"/>
      <c r="EZB134" s="140"/>
      <c r="EZC134" s="140"/>
      <c r="EZD134" s="140"/>
      <c r="EZE134" s="140"/>
      <c r="EZF134" s="140"/>
      <c r="EZG134" s="140"/>
      <c r="EZH134" s="140"/>
      <c r="EZI134" s="140"/>
      <c r="EZJ134" s="140"/>
      <c r="EZK134" s="140"/>
      <c r="EZL134" s="140"/>
      <c r="EZM134" s="140"/>
      <c r="EZN134" s="140"/>
      <c r="EZO134" s="140"/>
      <c r="EZP134" s="140"/>
      <c r="EZQ134" s="140"/>
      <c r="EZR134" s="140"/>
      <c r="EZS134" s="140"/>
      <c r="EZT134" s="140"/>
      <c r="EZU134" s="140"/>
      <c r="EZV134" s="140"/>
      <c r="EZW134" s="140"/>
      <c r="EZX134" s="140"/>
      <c r="EZY134" s="140"/>
      <c r="EZZ134" s="140"/>
      <c r="FAA134" s="140"/>
      <c r="FAB134" s="140"/>
      <c r="FAC134" s="140"/>
      <c r="FAD134" s="140"/>
      <c r="FAE134" s="140"/>
      <c r="FAF134" s="140"/>
      <c r="FAG134" s="140"/>
      <c r="FAH134" s="140"/>
      <c r="FAI134" s="140"/>
      <c r="FAJ134" s="140"/>
      <c r="FAK134" s="140"/>
      <c r="FAL134" s="140"/>
      <c r="FAM134" s="140"/>
      <c r="FAN134" s="140"/>
      <c r="FAO134" s="140"/>
      <c r="FAP134" s="140"/>
      <c r="FAQ134" s="140"/>
      <c r="FAR134" s="140"/>
      <c r="FAS134" s="140"/>
      <c r="FAT134" s="140"/>
      <c r="FAU134" s="140"/>
      <c r="FAV134" s="140"/>
      <c r="FAW134" s="140"/>
      <c r="FAX134" s="140"/>
      <c r="FAY134" s="140"/>
      <c r="FAZ134" s="140"/>
      <c r="FBA134" s="140"/>
      <c r="FBB134" s="140"/>
      <c r="FBC134" s="140"/>
      <c r="FBD134" s="140"/>
      <c r="FBE134" s="140"/>
      <c r="FBF134" s="140"/>
      <c r="FBG134" s="140"/>
      <c r="FBH134" s="140"/>
      <c r="FBI134" s="140"/>
      <c r="FBJ134" s="140"/>
      <c r="FBK134" s="140"/>
      <c r="FBL134" s="140"/>
      <c r="FBM134" s="140"/>
      <c r="FBN134" s="140"/>
      <c r="FBO134" s="140"/>
      <c r="FBP134" s="140"/>
      <c r="FBQ134" s="140"/>
      <c r="FBR134" s="140"/>
      <c r="FBS134" s="140"/>
      <c r="FBT134" s="140"/>
      <c r="FBU134" s="140"/>
      <c r="FBV134" s="140"/>
      <c r="FBW134" s="140"/>
      <c r="FBX134" s="140"/>
      <c r="FBY134" s="140"/>
      <c r="FBZ134" s="140"/>
      <c r="FCA134" s="140"/>
      <c r="FCB134" s="140"/>
      <c r="FCC134" s="140"/>
      <c r="FCD134" s="140"/>
      <c r="FCE134" s="140"/>
      <c r="FCF134" s="140"/>
      <c r="FCG134" s="140"/>
      <c r="FCH134" s="140"/>
      <c r="FCI134" s="140"/>
      <c r="FCJ134" s="140"/>
      <c r="FCK134" s="140"/>
      <c r="FCL134" s="140"/>
      <c r="FCM134" s="140"/>
      <c r="FCN134" s="140"/>
      <c r="FCO134" s="140"/>
      <c r="FCP134" s="140"/>
      <c r="FCQ134" s="140"/>
      <c r="FCR134" s="140"/>
      <c r="FCS134" s="140"/>
      <c r="FCT134" s="140"/>
      <c r="FCU134" s="140"/>
      <c r="FCV134" s="140"/>
      <c r="FCW134" s="140"/>
      <c r="FCX134" s="140"/>
      <c r="FCY134" s="140"/>
      <c r="FCZ134" s="140"/>
      <c r="FDA134" s="140"/>
      <c r="FDB134" s="140"/>
      <c r="FDC134" s="140"/>
      <c r="FDD134" s="140"/>
      <c r="FDE134" s="140"/>
      <c r="FDF134" s="140"/>
      <c r="FDG134" s="140"/>
      <c r="FDH134" s="140"/>
      <c r="FDI134" s="140"/>
      <c r="FDJ134" s="140"/>
      <c r="FDK134" s="140"/>
      <c r="FDL134" s="140"/>
      <c r="FDM134" s="140"/>
      <c r="FDN134" s="140"/>
      <c r="FDO134" s="140"/>
      <c r="FDP134" s="140"/>
      <c r="FDQ134" s="140"/>
      <c r="FDR134" s="140"/>
      <c r="FDS134" s="140"/>
      <c r="FDT134" s="140"/>
      <c r="FDU134" s="140"/>
      <c r="FDV134" s="140"/>
      <c r="FDW134" s="140"/>
      <c r="FDX134" s="140"/>
      <c r="FDY134" s="140"/>
      <c r="FDZ134" s="140"/>
      <c r="FEA134" s="140"/>
      <c r="FEB134" s="140"/>
      <c r="FEC134" s="140"/>
      <c r="FED134" s="140"/>
      <c r="FEE134" s="140"/>
      <c r="FEF134" s="140"/>
      <c r="FEG134" s="140"/>
      <c r="FEH134" s="140"/>
      <c r="FEI134" s="140"/>
      <c r="FEJ134" s="140"/>
      <c r="FEK134" s="140"/>
      <c r="FEL134" s="140"/>
      <c r="FEM134" s="140"/>
      <c r="FEN134" s="140"/>
      <c r="FEO134" s="140"/>
      <c r="FEP134" s="140"/>
      <c r="FEQ134" s="140"/>
      <c r="FER134" s="140"/>
      <c r="FES134" s="140"/>
      <c r="FET134" s="140"/>
      <c r="FEU134" s="140"/>
      <c r="FEV134" s="140"/>
      <c r="FEW134" s="140"/>
      <c r="FEX134" s="140"/>
      <c r="FEY134" s="140"/>
      <c r="FEZ134" s="140"/>
      <c r="FFA134" s="140"/>
      <c r="FFB134" s="140"/>
      <c r="FFC134" s="140"/>
      <c r="FFD134" s="140"/>
      <c r="FFE134" s="140"/>
      <c r="FFF134" s="140"/>
      <c r="FFG134" s="140"/>
      <c r="FFH134" s="140"/>
      <c r="FFI134" s="140"/>
      <c r="FFJ134" s="140"/>
      <c r="FFK134" s="140"/>
      <c r="FFL134" s="140"/>
      <c r="FFM134" s="140"/>
      <c r="FFN134" s="140"/>
      <c r="FFO134" s="140"/>
      <c r="FFP134" s="140"/>
      <c r="FFQ134" s="140"/>
      <c r="FFR134" s="140"/>
      <c r="FFS134" s="140"/>
      <c r="FFT134" s="140"/>
      <c r="FFU134" s="140"/>
      <c r="FFV134" s="140"/>
      <c r="FFW134" s="140"/>
      <c r="FFX134" s="140"/>
      <c r="FFY134" s="140"/>
      <c r="FFZ134" s="140"/>
      <c r="FGA134" s="140"/>
      <c r="FGB134" s="140"/>
      <c r="FGC134" s="140"/>
      <c r="FGD134" s="140"/>
      <c r="FGE134" s="140"/>
      <c r="FGF134" s="140"/>
      <c r="FGG134" s="140"/>
      <c r="FGH134" s="140"/>
      <c r="FGI134" s="140"/>
      <c r="FGJ134" s="140"/>
      <c r="FGK134" s="140"/>
      <c r="FGL134" s="140"/>
      <c r="FGM134" s="140"/>
      <c r="FGN134" s="140"/>
      <c r="FGO134" s="140"/>
      <c r="FGP134" s="140"/>
      <c r="FGQ134" s="140"/>
      <c r="FGR134" s="140"/>
      <c r="FGS134" s="140"/>
      <c r="FGT134" s="140"/>
      <c r="FGU134" s="140"/>
      <c r="FGV134" s="140"/>
      <c r="FGW134" s="140"/>
      <c r="FGX134" s="140"/>
      <c r="FGY134" s="140"/>
      <c r="FGZ134" s="140"/>
      <c r="FHA134" s="140"/>
      <c r="FHB134" s="140"/>
      <c r="FHC134" s="140"/>
      <c r="FHD134" s="140"/>
      <c r="FHE134" s="140"/>
      <c r="FHF134" s="140"/>
      <c r="FHG134" s="140"/>
      <c r="FHH134" s="140"/>
      <c r="FHI134" s="140"/>
      <c r="FHJ134" s="140"/>
      <c r="FHK134" s="140"/>
      <c r="FHL134" s="140"/>
      <c r="FHM134" s="140"/>
      <c r="FHN134" s="140"/>
      <c r="FHO134" s="140"/>
      <c r="FHP134" s="140"/>
      <c r="FHQ134" s="140"/>
      <c r="FHR134" s="140"/>
      <c r="FHS134" s="140"/>
      <c r="FHT134" s="140"/>
      <c r="FHU134" s="140"/>
      <c r="FHV134" s="140"/>
      <c r="FHW134" s="140"/>
      <c r="FHX134" s="140"/>
      <c r="FHY134" s="140"/>
      <c r="FHZ134" s="140"/>
      <c r="FIA134" s="140"/>
      <c r="FIB134" s="140"/>
      <c r="FIC134" s="140"/>
      <c r="FID134" s="140"/>
      <c r="FIE134" s="140"/>
      <c r="FIF134" s="140"/>
      <c r="FIG134" s="140"/>
      <c r="FIH134" s="140"/>
      <c r="FII134" s="140"/>
      <c r="FIJ134" s="140"/>
      <c r="FIK134" s="140"/>
      <c r="FIL134" s="140"/>
      <c r="FIM134" s="140"/>
      <c r="FIN134" s="140"/>
      <c r="FIO134" s="140"/>
      <c r="FIP134" s="140"/>
      <c r="FIQ134" s="140"/>
      <c r="FIR134" s="140"/>
      <c r="FIS134" s="140"/>
      <c r="FIT134" s="140"/>
      <c r="FIU134" s="140"/>
      <c r="FIV134" s="140"/>
      <c r="FIW134" s="140"/>
      <c r="FIX134" s="140"/>
      <c r="FIY134" s="140"/>
      <c r="FIZ134" s="140"/>
      <c r="FJA134" s="140"/>
      <c r="FJB134" s="140"/>
      <c r="FJC134" s="140"/>
      <c r="FJD134" s="140"/>
      <c r="FJE134" s="140"/>
      <c r="FJF134" s="140"/>
      <c r="FJG134" s="140"/>
      <c r="FJH134" s="140"/>
      <c r="FJI134" s="140"/>
      <c r="FJJ134" s="140"/>
      <c r="FJK134" s="140"/>
      <c r="FJL134" s="140"/>
      <c r="FJM134" s="140"/>
      <c r="FJN134" s="140"/>
      <c r="FJO134" s="140"/>
      <c r="FJP134" s="140"/>
      <c r="FJQ134" s="140"/>
      <c r="FJR134" s="140"/>
      <c r="FJS134" s="140"/>
      <c r="FJT134" s="140"/>
      <c r="FJU134" s="140"/>
      <c r="FJV134" s="140"/>
      <c r="FJW134" s="140"/>
      <c r="FJX134" s="140"/>
      <c r="FJY134" s="140"/>
      <c r="FJZ134" s="140"/>
      <c r="FKA134" s="140"/>
      <c r="FKB134" s="140"/>
      <c r="FKC134" s="140"/>
      <c r="FKD134" s="140"/>
      <c r="FKE134" s="140"/>
      <c r="FKF134" s="140"/>
      <c r="FKG134" s="140"/>
      <c r="FKH134" s="140"/>
      <c r="FKI134" s="140"/>
      <c r="FKJ134" s="140"/>
      <c r="FKK134" s="140"/>
      <c r="FKL134" s="140"/>
      <c r="FKM134" s="140"/>
      <c r="FKN134" s="140"/>
      <c r="FKO134" s="140"/>
      <c r="FKP134" s="140"/>
      <c r="FKQ134" s="140"/>
      <c r="FKR134" s="140"/>
      <c r="FKS134" s="140"/>
      <c r="FKT134" s="140"/>
      <c r="FKU134" s="140"/>
      <c r="FKV134" s="140"/>
      <c r="FKW134" s="140"/>
      <c r="FKX134" s="140"/>
      <c r="FKY134" s="140"/>
      <c r="FKZ134" s="140"/>
      <c r="FLA134" s="140"/>
      <c r="FLB134" s="140"/>
      <c r="FLC134" s="140"/>
      <c r="FLD134" s="140"/>
      <c r="FLE134" s="140"/>
      <c r="FLF134" s="140"/>
      <c r="FLG134" s="140"/>
      <c r="FLH134" s="140"/>
      <c r="FLI134" s="140"/>
      <c r="FLJ134" s="140"/>
      <c r="FLK134" s="140"/>
      <c r="FLL134" s="140"/>
      <c r="FLM134" s="140"/>
      <c r="FLN134" s="140"/>
      <c r="FLO134" s="140"/>
      <c r="FLP134" s="140"/>
      <c r="FLQ134" s="140"/>
      <c r="FLR134" s="140"/>
      <c r="FLS134" s="140"/>
      <c r="FLT134" s="140"/>
      <c r="FLU134" s="140"/>
      <c r="FLV134" s="140"/>
      <c r="FLW134" s="140"/>
      <c r="FLX134" s="140"/>
      <c r="FLY134" s="140"/>
      <c r="FLZ134" s="140"/>
      <c r="FMA134" s="140"/>
      <c r="FMB134" s="140"/>
      <c r="FMC134" s="140"/>
      <c r="FMD134" s="140"/>
      <c r="FME134" s="140"/>
      <c r="FMF134" s="140"/>
      <c r="FMG134" s="140"/>
      <c r="FMH134" s="140"/>
      <c r="FMI134" s="140"/>
      <c r="FMJ134" s="140"/>
      <c r="FMK134" s="140"/>
      <c r="FML134" s="140"/>
      <c r="FMM134" s="140"/>
      <c r="FMN134" s="140"/>
      <c r="FMO134" s="140"/>
      <c r="FMP134" s="140"/>
      <c r="FMQ134" s="140"/>
      <c r="FMR134" s="140"/>
      <c r="FMS134" s="140"/>
      <c r="FMT134" s="140"/>
      <c r="FMU134" s="140"/>
      <c r="FMV134" s="140"/>
      <c r="FMW134" s="140"/>
      <c r="FMX134" s="140"/>
      <c r="FMY134" s="140"/>
      <c r="FMZ134" s="140"/>
      <c r="FNA134" s="140"/>
      <c r="FNB134" s="140"/>
      <c r="FNC134" s="140"/>
      <c r="FND134" s="140"/>
      <c r="FNE134" s="140"/>
      <c r="FNF134" s="140"/>
      <c r="FNG134" s="140"/>
      <c r="FNH134" s="140"/>
      <c r="FNI134" s="140"/>
      <c r="FNJ134" s="140"/>
      <c r="FNK134" s="140"/>
      <c r="FNL134" s="140"/>
      <c r="FNM134" s="140"/>
      <c r="FNN134" s="140"/>
      <c r="FNO134" s="140"/>
      <c r="FNP134" s="140"/>
      <c r="FNQ134" s="140"/>
      <c r="FNR134" s="140"/>
      <c r="FNS134" s="140"/>
      <c r="FNT134" s="140"/>
      <c r="FNU134" s="140"/>
      <c r="FNV134" s="140"/>
      <c r="FNW134" s="140"/>
      <c r="FNX134" s="140"/>
      <c r="FNY134" s="140"/>
      <c r="FNZ134" s="140"/>
      <c r="FOA134" s="140"/>
      <c r="FOB134" s="140"/>
      <c r="FOC134" s="140"/>
      <c r="FOD134" s="140"/>
      <c r="FOE134" s="140"/>
      <c r="FOF134" s="140"/>
      <c r="FOG134" s="140"/>
      <c r="FOH134" s="140"/>
      <c r="FOI134" s="140"/>
      <c r="FOJ134" s="140"/>
      <c r="FOK134" s="140"/>
      <c r="FOL134" s="140"/>
      <c r="FOM134" s="140"/>
      <c r="FON134" s="140"/>
      <c r="FOO134" s="140"/>
      <c r="FOP134" s="140"/>
      <c r="FOQ134" s="140"/>
      <c r="FOR134" s="140"/>
      <c r="FOS134" s="140"/>
      <c r="FOT134" s="140"/>
      <c r="FOU134" s="140"/>
      <c r="FOV134" s="140"/>
      <c r="FOW134" s="140"/>
      <c r="FOX134" s="140"/>
      <c r="FOY134" s="140"/>
      <c r="FOZ134" s="140"/>
      <c r="FPA134" s="140"/>
      <c r="FPB134" s="140"/>
      <c r="FPC134" s="140"/>
      <c r="FPD134" s="140"/>
      <c r="FPE134" s="140"/>
      <c r="FPF134" s="140"/>
      <c r="FPG134" s="140"/>
      <c r="FPH134" s="140"/>
      <c r="FPI134" s="140"/>
      <c r="FPJ134" s="140"/>
      <c r="FPK134" s="140"/>
      <c r="FPL134" s="140"/>
      <c r="FPM134" s="140"/>
      <c r="FPN134" s="140"/>
      <c r="FPO134" s="140"/>
      <c r="FPP134" s="140"/>
      <c r="FPQ134" s="140"/>
      <c r="FPR134" s="140"/>
      <c r="FPS134" s="140"/>
      <c r="FPT134" s="140"/>
      <c r="FPU134" s="140"/>
      <c r="FPV134" s="140"/>
      <c r="FPW134" s="140"/>
      <c r="FPX134" s="140"/>
      <c r="FPY134" s="140"/>
      <c r="FPZ134" s="140"/>
      <c r="FQA134" s="140"/>
      <c r="FQB134" s="140"/>
      <c r="FQC134" s="140"/>
      <c r="FQD134" s="140"/>
      <c r="FQE134" s="140"/>
      <c r="FQF134" s="140"/>
      <c r="FQG134" s="140"/>
      <c r="FQH134" s="140"/>
      <c r="FQI134" s="140"/>
      <c r="FQJ134" s="140"/>
      <c r="FQK134" s="140"/>
      <c r="FQL134" s="140"/>
      <c r="FQM134" s="140"/>
      <c r="FQN134" s="140"/>
      <c r="FQO134" s="140"/>
      <c r="FQP134" s="140"/>
      <c r="FQQ134" s="140"/>
      <c r="FQR134" s="140"/>
      <c r="FQS134" s="140"/>
      <c r="FQT134" s="140"/>
      <c r="FQU134" s="140"/>
      <c r="FQV134" s="140"/>
      <c r="FQW134" s="140"/>
      <c r="FQX134" s="140"/>
      <c r="FQY134" s="140"/>
      <c r="FQZ134" s="140"/>
      <c r="FRA134" s="140"/>
      <c r="FRB134" s="140"/>
      <c r="FRC134" s="140"/>
      <c r="FRD134" s="140"/>
      <c r="FRE134" s="140"/>
      <c r="FRF134" s="140"/>
      <c r="FRG134" s="140"/>
      <c r="FRH134" s="140"/>
      <c r="FRI134" s="140"/>
      <c r="FRJ134" s="140"/>
      <c r="FRK134" s="140"/>
      <c r="FRL134" s="140"/>
      <c r="FRM134" s="140"/>
      <c r="FRN134" s="140"/>
      <c r="FRO134" s="140"/>
      <c r="FRP134" s="140"/>
      <c r="FRQ134" s="140"/>
      <c r="FRR134" s="140"/>
      <c r="FRS134" s="140"/>
      <c r="FRT134" s="140"/>
      <c r="FRU134" s="140"/>
      <c r="FRV134" s="140"/>
      <c r="FRW134" s="140"/>
      <c r="FRX134" s="140"/>
      <c r="FRY134" s="140"/>
      <c r="FRZ134" s="140"/>
      <c r="FSA134" s="140"/>
      <c r="FSB134" s="140"/>
      <c r="FSC134" s="140"/>
      <c r="FSD134" s="140"/>
      <c r="FSE134" s="140"/>
      <c r="FSF134" s="140"/>
      <c r="FSG134" s="140"/>
      <c r="FSH134" s="140"/>
      <c r="FSI134" s="140"/>
      <c r="FSJ134" s="140"/>
      <c r="FSK134" s="140"/>
      <c r="FSL134" s="140"/>
      <c r="FSM134" s="140"/>
      <c r="FSN134" s="140"/>
      <c r="FSO134" s="140"/>
      <c r="FSP134" s="140"/>
      <c r="FSQ134" s="140"/>
      <c r="FSR134" s="140"/>
      <c r="FSS134" s="140"/>
      <c r="FST134" s="140"/>
      <c r="FSU134" s="140"/>
      <c r="FSV134" s="140"/>
      <c r="FSW134" s="140"/>
      <c r="FSX134" s="140"/>
      <c r="FSY134" s="140"/>
      <c r="FSZ134" s="140"/>
      <c r="FTA134" s="140"/>
      <c r="FTB134" s="140"/>
      <c r="FTC134" s="140"/>
      <c r="FTD134" s="140"/>
      <c r="FTE134" s="140"/>
      <c r="FTF134" s="140"/>
      <c r="FTG134" s="140"/>
      <c r="FTH134" s="140"/>
      <c r="FTI134" s="140"/>
      <c r="FTJ134" s="140"/>
      <c r="FTK134" s="140"/>
      <c r="FTL134" s="140"/>
      <c r="FTM134" s="140"/>
      <c r="FTN134" s="140"/>
      <c r="FTO134" s="140"/>
      <c r="FTP134" s="140"/>
      <c r="FTQ134" s="140"/>
      <c r="FTR134" s="140"/>
      <c r="FTS134" s="140"/>
      <c r="FTT134" s="140"/>
      <c r="FTU134" s="140"/>
      <c r="FTV134" s="140"/>
      <c r="FTW134" s="140"/>
      <c r="FTX134" s="140"/>
      <c r="FTY134" s="140"/>
      <c r="FTZ134" s="140"/>
      <c r="FUA134" s="140"/>
      <c r="FUB134" s="140"/>
      <c r="FUC134" s="140"/>
      <c r="FUD134" s="140"/>
      <c r="FUE134" s="140"/>
      <c r="FUF134" s="140"/>
      <c r="FUG134" s="140"/>
      <c r="FUH134" s="140"/>
      <c r="FUI134" s="140"/>
      <c r="FUJ134" s="140"/>
      <c r="FUK134" s="140"/>
      <c r="FUL134" s="140"/>
      <c r="FUM134" s="140"/>
      <c r="FUN134" s="140"/>
      <c r="FUO134" s="140"/>
      <c r="FUP134" s="140"/>
      <c r="FUQ134" s="140"/>
      <c r="FUR134" s="140"/>
      <c r="FUS134" s="140"/>
      <c r="FUT134" s="140"/>
      <c r="FUU134" s="140"/>
      <c r="FUV134" s="140"/>
      <c r="FUW134" s="140"/>
      <c r="FUX134" s="140"/>
      <c r="FUY134" s="140"/>
      <c r="FUZ134" s="140"/>
      <c r="FVA134" s="140"/>
      <c r="FVB134" s="140"/>
      <c r="FVC134" s="140"/>
      <c r="FVD134" s="140"/>
      <c r="FVE134" s="140"/>
      <c r="FVF134" s="140"/>
      <c r="FVG134" s="140"/>
      <c r="FVH134" s="140"/>
      <c r="FVI134" s="140"/>
      <c r="FVJ134" s="140"/>
      <c r="FVK134" s="140"/>
      <c r="FVL134" s="140"/>
      <c r="FVM134" s="140"/>
      <c r="FVN134" s="140"/>
      <c r="FVO134" s="140"/>
      <c r="FVP134" s="140"/>
      <c r="FVQ134" s="140"/>
      <c r="FVR134" s="140"/>
      <c r="FVS134" s="140"/>
      <c r="FVT134" s="140"/>
      <c r="FVU134" s="140"/>
      <c r="FVV134" s="140"/>
      <c r="FVW134" s="140"/>
      <c r="FVX134" s="140"/>
      <c r="FVY134" s="140"/>
      <c r="FVZ134" s="140"/>
      <c r="FWA134" s="140"/>
      <c r="FWB134" s="140"/>
      <c r="FWC134" s="140"/>
      <c r="FWD134" s="140"/>
      <c r="FWE134" s="140"/>
      <c r="FWF134" s="140"/>
      <c r="FWG134" s="140"/>
      <c r="FWH134" s="140"/>
      <c r="FWI134" s="140"/>
      <c r="FWJ134" s="140"/>
      <c r="FWK134" s="140"/>
      <c r="FWL134" s="140"/>
      <c r="FWM134" s="140"/>
      <c r="FWN134" s="140"/>
      <c r="FWO134" s="140"/>
      <c r="FWP134" s="140"/>
      <c r="FWQ134" s="140"/>
      <c r="FWR134" s="140"/>
      <c r="FWS134" s="140"/>
      <c r="FWT134" s="140"/>
      <c r="FWU134" s="140"/>
      <c r="FWV134" s="140"/>
      <c r="FWW134" s="140"/>
      <c r="FWX134" s="140"/>
      <c r="FWY134" s="140"/>
      <c r="FWZ134" s="140"/>
      <c r="FXA134" s="140"/>
      <c r="FXB134" s="140"/>
      <c r="FXC134" s="140"/>
      <c r="FXD134" s="140"/>
      <c r="FXE134" s="140"/>
      <c r="FXF134" s="140"/>
      <c r="FXG134" s="140"/>
      <c r="FXH134" s="140"/>
      <c r="FXI134" s="140"/>
      <c r="FXJ134" s="140"/>
      <c r="FXK134" s="140"/>
      <c r="FXL134" s="140"/>
      <c r="FXM134" s="140"/>
      <c r="FXN134" s="140"/>
      <c r="FXO134" s="140"/>
      <c r="FXP134" s="140"/>
      <c r="FXQ134" s="140"/>
      <c r="FXR134" s="140"/>
      <c r="FXS134" s="140"/>
      <c r="FXT134" s="140"/>
      <c r="FXU134" s="140"/>
      <c r="FXV134" s="140"/>
      <c r="FXW134" s="140"/>
      <c r="FXX134" s="140"/>
      <c r="FXY134" s="140"/>
      <c r="FXZ134" s="140"/>
      <c r="FYA134" s="140"/>
      <c r="FYB134" s="140"/>
      <c r="FYC134" s="140"/>
      <c r="FYD134" s="140"/>
      <c r="FYE134" s="140"/>
      <c r="FYF134" s="140"/>
      <c r="FYG134" s="140"/>
      <c r="FYH134" s="140"/>
      <c r="FYI134" s="140"/>
      <c r="FYJ134" s="140"/>
      <c r="FYK134" s="140"/>
      <c r="FYL134" s="140"/>
      <c r="FYM134" s="140"/>
      <c r="FYN134" s="140"/>
      <c r="FYO134" s="140"/>
      <c r="FYP134" s="140"/>
      <c r="FYQ134" s="140"/>
      <c r="FYR134" s="140"/>
      <c r="FYS134" s="140"/>
      <c r="FYT134" s="140"/>
      <c r="FYU134" s="140"/>
      <c r="FYV134" s="140"/>
      <c r="FYW134" s="140"/>
      <c r="FYX134" s="140"/>
      <c r="FYY134" s="140"/>
      <c r="FYZ134" s="140"/>
      <c r="FZA134" s="140"/>
      <c r="FZB134" s="140"/>
      <c r="FZC134" s="140"/>
      <c r="FZD134" s="140"/>
      <c r="FZE134" s="140"/>
      <c r="FZF134" s="140"/>
      <c r="FZG134" s="140"/>
      <c r="FZH134" s="140"/>
      <c r="FZI134" s="140"/>
      <c r="FZJ134" s="140"/>
      <c r="FZK134" s="140"/>
      <c r="FZL134" s="140"/>
      <c r="FZM134" s="140"/>
      <c r="FZN134" s="140"/>
      <c r="FZO134" s="140"/>
      <c r="FZP134" s="140"/>
      <c r="FZQ134" s="140"/>
      <c r="FZR134" s="140"/>
      <c r="FZS134" s="140"/>
      <c r="FZT134" s="140"/>
      <c r="FZU134" s="140"/>
      <c r="FZV134" s="140"/>
      <c r="FZW134" s="140"/>
      <c r="FZX134" s="140"/>
      <c r="FZY134" s="140"/>
      <c r="FZZ134" s="140"/>
      <c r="GAA134" s="140"/>
      <c r="GAB134" s="140"/>
      <c r="GAC134" s="140"/>
      <c r="GAD134" s="140"/>
      <c r="GAE134" s="140"/>
      <c r="GAF134" s="140"/>
      <c r="GAG134" s="140"/>
      <c r="GAH134" s="140"/>
      <c r="GAI134" s="140"/>
      <c r="GAJ134" s="140"/>
      <c r="GAK134" s="140"/>
      <c r="GAL134" s="140"/>
      <c r="GAM134" s="140"/>
      <c r="GAN134" s="140"/>
      <c r="GAO134" s="140"/>
      <c r="GAP134" s="140"/>
      <c r="GAQ134" s="140"/>
      <c r="GAR134" s="140"/>
      <c r="GAS134" s="140"/>
      <c r="GAT134" s="140"/>
      <c r="GAU134" s="140"/>
      <c r="GAV134" s="140"/>
      <c r="GAW134" s="140"/>
      <c r="GAX134" s="140"/>
      <c r="GAY134" s="140"/>
      <c r="GAZ134" s="140"/>
      <c r="GBA134" s="140"/>
      <c r="GBB134" s="140"/>
      <c r="GBC134" s="140"/>
      <c r="GBD134" s="140"/>
      <c r="GBE134" s="140"/>
      <c r="GBF134" s="140"/>
      <c r="GBG134" s="140"/>
      <c r="GBH134" s="140"/>
      <c r="GBI134" s="140"/>
      <c r="GBJ134" s="140"/>
      <c r="GBK134" s="140"/>
      <c r="GBL134" s="140"/>
      <c r="GBM134" s="140"/>
      <c r="GBN134" s="140"/>
      <c r="GBO134" s="140"/>
      <c r="GBP134" s="140"/>
      <c r="GBQ134" s="140"/>
      <c r="GBR134" s="140"/>
      <c r="GBS134" s="140"/>
      <c r="GBT134" s="140"/>
      <c r="GBU134" s="140"/>
      <c r="GBV134" s="140"/>
      <c r="GBW134" s="140"/>
      <c r="GBX134" s="140"/>
      <c r="GBY134" s="140"/>
      <c r="GBZ134" s="140"/>
      <c r="GCA134" s="140"/>
      <c r="GCB134" s="140"/>
      <c r="GCC134" s="140"/>
      <c r="GCD134" s="140"/>
      <c r="GCE134" s="140"/>
      <c r="GCF134" s="140"/>
      <c r="GCG134" s="140"/>
      <c r="GCH134" s="140"/>
      <c r="GCI134" s="140"/>
      <c r="GCJ134" s="140"/>
      <c r="GCK134" s="140"/>
      <c r="GCL134" s="140"/>
      <c r="GCM134" s="140"/>
      <c r="GCN134" s="140"/>
      <c r="GCO134" s="140"/>
      <c r="GCP134" s="140"/>
      <c r="GCQ134" s="140"/>
      <c r="GCR134" s="140"/>
      <c r="GCS134" s="140"/>
      <c r="GCT134" s="140"/>
      <c r="GCU134" s="140"/>
      <c r="GCV134" s="140"/>
      <c r="GCW134" s="140"/>
      <c r="GCX134" s="140"/>
      <c r="GCY134" s="140"/>
      <c r="GCZ134" s="140"/>
      <c r="GDA134" s="140"/>
      <c r="GDB134" s="140"/>
      <c r="GDC134" s="140"/>
      <c r="GDD134" s="140"/>
      <c r="GDE134" s="140"/>
      <c r="GDF134" s="140"/>
      <c r="GDG134" s="140"/>
      <c r="GDH134" s="140"/>
      <c r="GDI134" s="140"/>
      <c r="GDJ134" s="140"/>
      <c r="GDK134" s="140"/>
      <c r="GDL134" s="140"/>
      <c r="GDM134" s="140"/>
      <c r="GDN134" s="140"/>
      <c r="GDO134" s="140"/>
      <c r="GDP134" s="140"/>
      <c r="GDQ134" s="140"/>
      <c r="GDR134" s="140"/>
      <c r="GDS134" s="140"/>
      <c r="GDT134" s="140"/>
      <c r="GDU134" s="140"/>
      <c r="GDV134" s="140"/>
      <c r="GDW134" s="140"/>
      <c r="GDX134" s="140"/>
      <c r="GDY134" s="140"/>
      <c r="GDZ134" s="140"/>
      <c r="GEA134" s="140"/>
      <c r="GEB134" s="140"/>
      <c r="GEC134" s="140"/>
      <c r="GED134" s="140"/>
      <c r="GEE134" s="140"/>
      <c r="GEF134" s="140"/>
      <c r="GEG134" s="140"/>
      <c r="GEH134" s="140"/>
      <c r="GEI134" s="140"/>
      <c r="GEJ134" s="140"/>
      <c r="GEK134" s="140"/>
      <c r="GEL134" s="140"/>
      <c r="GEM134" s="140"/>
      <c r="GEN134" s="140"/>
      <c r="GEO134" s="140"/>
      <c r="GEP134" s="140"/>
      <c r="GEQ134" s="140"/>
      <c r="GER134" s="140"/>
      <c r="GES134" s="140"/>
      <c r="GET134" s="140"/>
      <c r="GEU134" s="140"/>
      <c r="GEV134" s="140"/>
      <c r="GEW134" s="140"/>
      <c r="GEX134" s="140"/>
      <c r="GEY134" s="140"/>
      <c r="GEZ134" s="140"/>
      <c r="GFA134" s="140"/>
      <c r="GFB134" s="140"/>
      <c r="GFC134" s="140"/>
      <c r="GFD134" s="140"/>
      <c r="GFE134" s="140"/>
      <c r="GFF134" s="140"/>
      <c r="GFG134" s="140"/>
      <c r="GFH134" s="140"/>
      <c r="GFI134" s="140"/>
      <c r="GFJ134" s="140"/>
      <c r="GFK134" s="140"/>
      <c r="GFL134" s="140"/>
      <c r="GFM134" s="140"/>
      <c r="GFN134" s="140"/>
      <c r="GFO134" s="140"/>
      <c r="GFP134" s="140"/>
      <c r="GFQ134" s="140"/>
      <c r="GFR134" s="140"/>
      <c r="GFS134" s="140"/>
      <c r="GFT134" s="140"/>
      <c r="GFU134" s="140"/>
      <c r="GFV134" s="140"/>
      <c r="GFW134" s="140"/>
      <c r="GFX134" s="140"/>
      <c r="GFY134" s="140"/>
      <c r="GFZ134" s="140"/>
      <c r="GGA134" s="140"/>
      <c r="GGB134" s="140"/>
      <c r="GGC134" s="140"/>
      <c r="GGD134" s="140"/>
      <c r="GGE134" s="140"/>
      <c r="GGF134" s="140"/>
      <c r="GGG134" s="140"/>
      <c r="GGH134" s="140"/>
      <c r="GGI134" s="140"/>
      <c r="GGJ134" s="140"/>
      <c r="GGK134" s="140"/>
      <c r="GGL134" s="140"/>
      <c r="GGM134" s="140"/>
      <c r="GGN134" s="140"/>
      <c r="GGO134" s="140"/>
      <c r="GGP134" s="140"/>
      <c r="GGQ134" s="140"/>
      <c r="GGR134" s="140"/>
      <c r="GGS134" s="140"/>
      <c r="GGT134" s="140"/>
      <c r="GGU134" s="140"/>
      <c r="GGV134" s="140"/>
      <c r="GGW134" s="140"/>
      <c r="GGX134" s="140"/>
      <c r="GGY134" s="140"/>
      <c r="GGZ134" s="140"/>
      <c r="GHA134" s="140"/>
      <c r="GHB134" s="140"/>
      <c r="GHC134" s="140"/>
      <c r="GHD134" s="140"/>
      <c r="GHE134" s="140"/>
      <c r="GHF134" s="140"/>
      <c r="GHG134" s="140"/>
      <c r="GHH134" s="140"/>
      <c r="GHI134" s="140"/>
      <c r="GHJ134" s="140"/>
      <c r="GHK134" s="140"/>
      <c r="GHL134" s="140"/>
      <c r="GHM134" s="140"/>
      <c r="GHN134" s="140"/>
      <c r="GHO134" s="140"/>
      <c r="GHP134" s="140"/>
      <c r="GHQ134" s="140"/>
      <c r="GHR134" s="140"/>
      <c r="GHS134" s="140"/>
      <c r="GHT134" s="140"/>
      <c r="GHU134" s="140"/>
      <c r="GHV134" s="140"/>
      <c r="GHW134" s="140"/>
      <c r="GHX134" s="140"/>
      <c r="GHY134" s="140"/>
      <c r="GHZ134" s="140"/>
      <c r="GIA134" s="140"/>
      <c r="GIB134" s="140"/>
      <c r="GIC134" s="140"/>
      <c r="GID134" s="140"/>
      <c r="GIE134" s="140"/>
      <c r="GIF134" s="140"/>
      <c r="GIG134" s="140"/>
      <c r="GIH134" s="140"/>
      <c r="GII134" s="140"/>
      <c r="GIJ134" s="140"/>
      <c r="GIK134" s="140"/>
      <c r="GIL134" s="140"/>
      <c r="GIM134" s="140"/>
      <c r="GIN134" s="140"/>
      <c r="GIO134" s="140"/>
      <c r="GIP134" s="140"/>
      <c r="GIQ134" s="140"/>
      <c r="GIR134" s="140"/>
      <c r="GIS134" s="140"/>
      <c r="GIT134" s="140"/>
      <c r="GIU134" s="140"/>
      <c r="GIV134" s="140"/>
      <c r="GIW134" s="140"/>
      <c r="GIX134" s="140"/>
      <c r="GIY134" s="140"/>
      <c r="GIZ134" s="140"/>
      <c r="GJA134" s="140"/>
      <c r="GJB134" s="140"/>
      <c r="GJC134" s="140"/>
      <c r="GJD134" s="140"/>
      <c r="GJE134" s="140"/>
      <c r="GJF134" s="140"/>
      <c r="GJG134" s="140"/>
      <c r="GJH134" s="140"/>
      <c r="GJI134" s="140"/>
      <c r="GJJ134" s="140"/>
      <c r="GJK134" s="140"/>
      <c r="GJL134" s="140"/>
      <c r="GJM134" s="140"/>
      <c r="GJN134" s="140"/>
      <c r="GJO134" s="140"/>
      <c r="GJP134" s="140"/>
      <c r="GJQ134" s="140"/>
      <c r="GJR134" s="140"/>
      <c r="GJS134" s="140"/>
      <c r="GJT134" s="140"/>
      <c r="GJU134" s="140"/>
      <c r="GJV134" s="140"/>
      <c r="GJW134" s="140"/>
      <c r="GJX134" s="140"/>
      <c r="GJY134" s="140"/>
      <c r="GJZ134" s="140"/>
      <c r="GKA134" s="140"/>
      <c r="GKB134" s="140"/>
      <c r="GKC134" s="140"/>
      <c r="GKD134" s="140"/>
      <c r="GKE134" s="140"/>
      <c r="GKF134" s="140"/>
      <c r="GKG134" s="140"/>
      <c r="GKH134" s="140"/>
      <c r="GKI134" s="140"/>
      <c r="GKJ134" s="140"/>
      <c r="GKK134" s="140"/>
      <c r="GKL134" s="140"/>
      <c r="GKM134" s="140"/>
      <c r="GKN134" s="140"/>
      <c r="GKO134" s="140"/>
      <c r="GKP134" s="140"/>
      <c r="GKQ134" s="140"/>
      <c r="GKR134" s="140"/>
      <c r="GKS134" s="140"/>
      <c r="GKT134" s="140"/>
      <c r="GKU134" s="140"/>
      <c r="GKV134" s="140"/>
      <c r="GKW134" s="140"/>
      <c r="GKX134" s="140"/>
      <c r="GKY134" s="140"/>
      <c r="GKZ134" s="140"/>
      <c r="GLA134" s="140"/>
      <c r="GLB134" s="140"/>
      <c r="GLC134" s="140"/>
      <c r="GLD134" s="140"/>
      <c r="GLE134" s="140"/>
      <c r="GLF134" s="140"/>
      <c r="GLG134" s="140"/>
      <c r="GLH134" s="140"/>
      <c r="GLI134" s="140"/>
      <c r="GLJ134" s="140"/>
      <c r="GLK134" s="140"/>
      <c r="GLL134" s="140"/>
      <c r="GLM134" s="140"/>
      <c r="GLN134" s="140"/>
      <c r="GLO134" s="140"/>
      <c r="GLP134" s="140"/>
      <c r="GLQ134" s="140"/>
      <c r="GLR134" s="140"/>
      <c r="GLS134" s="140"/>
      <c r="GLT134" s="140"/>
      <c r="GLU134" s="140"/>
      <c r="GLV134" s="140"/>
      <c r="GLW134" s="140"/>
      <c r="GLX134" s="140"/>
      <c r="GLY134" s="140"/>
      <c r="GLZ134" s="140"/>
      <c r="GMA134" s="140"/>
      <c r="GMB134" s="140"/>
      <c r="GMC134" s="140"/>
      <c r="GMD134" s="140"/>
      <c r="GME134" s="140"/>
      <c r="GMF134" s="140"/>
      <c r="GMG134" s="140"/>
      <c r="GMH134" s="140"/>
      <c r="GMI134" s="140"/>
      <c r="GMJ134" s="140"/>
      <c r="GMK134" s="140"/>
      <c r="GML134" s="140"/>
      <c r="GMM134" s="140"/>
      <c r="GMN134" s="140"/>
      <c r="GMO134" s="140"/>
      <c r="GMP134" s="140"/>
      <c r="GMQ134" s="140"/>
      <c r="GMR134" s="140"/>
      <c r="GMS134" s="140"/>
      <c r="GMT134" s="140"/>
      <c r="GMU134" s="140"/>
      <c r="GMV134" s="140"/>
      <c r="GMW134" s="140"/>
      <c r="GMX134" s="140"/>
      <c r="GMY134" s="140"/>
      <c r="GMZ134" s="140"/>
      <c r="GNA134" s="140"/>
      <c r="GNB134" s="140"/>
      <c r="GNC134" s="140"/>
      <c r="GND134" s="140"/>
      <c r="GNE134" s="140"/>
      <c r="GNF134" s="140"/>
      <c r="GNG134" s="140"/>
      <c r="GNH134" s="140"/>
      <c r="GNI134" s="140"/>
      <c r="GNJ134" s="140"/>
      <c r="GNK134" s="140"/>
      <c r="GNL134" s="140"/>
      <c r="GNM134" s="140"/>
      <c r="GNN134" s="140"/>
      <c r="GNO134" s="140"/>
      <c r="GNP134" s="140"/>
      <c r="GNQ134" s="140"/>
      <c r="GNR134" s="140"/>
      <c r="GNS134" s="140"/>
      <c r="GNT134" s="140"/>
      <c r="GNU134" s="140"/>
      <c r="GNV134" s="140"/>
      <c r="GNW134" s="140"/>
      <c r="GNX134" s="140"/>
      <c r="GNY134" s="140"/>
      <c r="GNZ134" s="140"/>
      <c r="GOA134" s="140"/>
      <c r="GOB134" s="140"/>
      <c r="GOC134" s="140"/>
      <c r="GOD134" s="140"/>
      <c r="GOE134" s="140"/>
      <c r="GOF134" s="140"/>
      <c r="GOG134" s="140"/>
      <c r="GOH134" s="140"/>
      <c r="GOI134" s="140"/>
      <c r="GOJ134" s="140"/>
      <c r="GOK134" s="140"/>
      <c r="GOL134" s="140"/>
      <c r="GOM134" s="140"/>
      <c r="GON134" s="140"/>
      <c r="GOO134" s="140"/>
      <c r="GOP134" s="140"/>
      <c r="GOQ134" s="140"/>
      <c r="GOR134" s="140"/>
      <c r="GOS134" s="140"/>
      <c r="GOT134" s="140"/>
      <c r="GOU134" s="140"/>
      <c r="GOV134" s="140"/>
      <c r="GOW134" s="140"/>
      <c r="GOX134" s="140"/>
      <c r="GOY134" s="140"/>
      <c r="GOZ134" s="140"/>
      <c r="GPA134" s="140"/>
      <c r="GPB134" s="140"/>
      <c r="GPC134" s="140"/>
      <c r="GPD134" s="140"/>
      <c r="GPE134" s="140"/>
      <c r="GPF134" s="140"/>
      <c r="GPG134" s="140"/>
      <c r="GPH134" s="140"/>
      <c r="GPI134" s="140"/>
      <c r="GPJ134" s="140"/>
      <c r="GPK134" s="140"/>
      <c r="GPL134" s="140"/>
      <c r="GPM134" s="140"/>
      <c r="GPN134" s="140"/>
      <c r="GPO134" s="140"/>
      <c r="GPP134" s="140"/>
      <c r="GPQ134" s="140"/>
      <c r="GPR134" s="140"/>
      <c r="GPS134" s="140"/>
      <c r="GPT134" s="140"/>
      <c r="GPU134" s="140"/>
      <c r="GPV134" s="140"/>
      <c r="GPW134" s="140"/>
      <c r="GPX134" s="140"/>
      <c r="GPY134" s="140"/>
      <c r="GPZ134" s="140"/>
      <c r="GQA134" s="140"/>
      <c r="GQB134" s="140"/>
      <c r="GQC134" s="140"/>
      <c r="GQD134" s="140"/>
      <c r="GQE134" s="140"/>
      <c r="GQF134" s="140"/>
      <c r="GQG134" s="140"/>
      <c r="GQH134" s="140"/>
      <c r="GQI134" s="140"/>
      <c r="GQJ134" s="140"/>
      <c r="GQK134" s="140"/>
      <c r="GQL134" s="140"/>
      <c r="GQM134" s="140"/>
      <c r="GQN134" s="140"/>
      <c r="GQO134" s="140"/>
      <c r="GQP134" s="140"/>
      <c r="GQQ134" s="140"/>
      <c r="GQR134" s="140"/>
      <c r="GQS134" s="140"/>
      <c r="GQT134" s="140"/>
      <c r="GQU134" s="140"/>
      <c r="GQV134" s="140"/>
      <c r="GQW134" s="140"/>
      <c r="GQX134" s="140"/>
      <c r="GQY134" s="140"/>
      <c r="GQZ134" s="140"/>
      <c r="GRA134" s="140"/>
      <c r="GRB134" s="140"/>
      <c r="GRC134" s="140"/>
      <c r="GRD134" s="140"/>
      <c r="GRE134" s="140"/>
      <c r="GRF134" s="140"/>
      <c r="GRG134" s="140"/>
      <c r="GRH134" s="140"/>
      <c r="GRI134" s="140"/>
      <c r="GRJ134" s="140"/>
      <c r="GRK134" s="140"/>
      <c r="GRL134" s="140"/>
      <c r="GRM134" s="140"/>
      <c r="GRN134" s="140"/>
      <c r="GRO134" s="140"/>
      <c r="GRP134" s="140"/>
      <c r="GRQ134" s="140"/>
      <c r="GRR134" s="140"/>
      <c r="GRS134" s="140"/>
      <c r="GRT134" s="140"/>
      <c r="GRU134" s="140"/>
      <c r="GRV134" s="140"/>
      <c r="GRW134" s="140"/>
      <c r="GRX134" s="140"/>
      <c r="GRY134" s="140"/>
      <c r="GRZ134" s="140"/>
      <c r="GSA134" s="140"/>
      <c r="GSB134" s="140"/>
      <c r="GSC134" s="140"/>
      <c r="GSD134" s="140"/>
      <c r="GSE134" s="140"/>
      <c r="GSF134" s="140"/>
      <c r="GSG134" s="140"/>
      <c r="GSH134" s="140"/>
      <c r="GSI134" s="140"/>
      <c r="GSJ134" s="140"/>
      <c r="GSK134" s="140"/>
      <c r="GSL134" s="140"/>
      <c r="GSM134" s="140"/>
      <c r="GSN134" s="140"/>
      <c r="GSO134" s="140"/>
      <c r="GSP134" s="140"/>
      <c r="GSQ134" s="140"/>
      <c r="GSR134" s="140"/>
      <c r="GSS134" s="140"/>
      <c r="GST134" s="140"/>
      <c r="GSU134" s="140"/>
      <c r="GSV134" s="140"/>
      <c r="GSW134" s="140"/>
      <c r="GSX134" s="140"/>
      <c r="GSY134" s="140"/>
      <c r="GSZ134" s="140"/>
      <c r="GTA134" s="140"/>
      <c r="GTB134" s="140"/>
      <c r="GTC134" s="140"/>
      <c r="GTD134" s="140"/>
      <c r="GTE134" s="140"/>
      <c r="GTF134" s="140"/>
      <c r="GTG134" s="140"/>
      <c r="GTH134" s="140"/>
      <c r="GTI134" s="140"/>
      <c r="GTJ134" s="140"/>
      <c r="GTK134" s="140"/>
      <c r="GTL134" s="140"/>
      <c r="GTM134" s="140"/>
      <c r="GTN134" s="140"/>
      <c r="GTO134" s="140"/>
      <c r="GTP134" s="140"/>
      <c r="GTQ134" s="140"/>
      <c r="GTR134" s="140"/>
      <c r="GTS134" s="140"/>
      <c r="GTT134" s="140"/>
      <c r="GTU134" s="140"/>
      <c r="GTV134" s="140"/>
      <c r="GTW134" s="140"/>
      <c r="GTX134" s="140"/>
      <c r="GTY134" s="140"/>
      <c r="GTZ134" s="140"/>
      <c r="GUA134" s="140"/>
      <c r="GUB134" s="140"/>
      <c r="GUC134" s="140"/>
      <c r="GUD134" s="140"/>
      <c r="GUE134" s="140"/>
      <c r="GUF134" s="140"/>
      <c r="GUG134" s="140"/>
      <c r="GUH134" s="140"/>
      <c r="GUI134" s="140"/>
      <c r="GUJ134" s="140"/>
      <c r="GUK134" s="140"/>
      <c r="GUL134" s="140"/>
      <c r="GUM134" s="140"/>
      <c r="GUN134" s="140"/>
      <c r="GUO134" s="140"/>
      <c r="GUP134" s="140"/>
      <c r="GUQ134" s="140"/>
      <c r="GUR134" s="140"/>
      <c r="GUS134" s="140"/>
      <c r="GUT134" s="140"/>
      <c r="GUU134" s="140"/>
      <c r="GUV134" s="140"/>
      <c r="GUW134" s="140"/>
      <c r="GUX134" s="140"/>
      <c r="GUY134" s="140"/>
      <c r="GUZ134" s="140"/>
      <c r="GVA134" s="140"/>
      <c r="GVB134" s="140"/>
      <c r="GVC134" s="140"/>
      <c r="GVD134" s="140"/>
      <c r="GVE134" s="140"/>
      <c r="GVF134" s="140"/>
      <c r="GVG134" s="140"/>
      <c r="GVH134" s="140"/>
      <c r="GVI134" s="140"/>
      <c r="GVJ134" s="140"/>
      <c r="GVK134" s="140"/>
      <c r="GVL134" s="140"/>
      <c r="GVM134" s="140"/>
      <c r="GVN134" s="140"/>
      <c r="GVO134" s="140"/>
      <c r="GVP134" s="140"/>
      <c r="GVQ134" s="140"/>
      <c r="GVR134" s="140"/>
      <c r="GVS134" s="140"/>
      <c r="GVT134" s="140"/>
      <c r="GVU134" s="140"/>
      <c r="GVV134" s="140"/>
      <c r="GVW134" s="140"/>
      <c r="GVX134" s="140"/>
      <c r="GVY134" s="140"/>
      <c r="GVZ134" s="140"/>
      <c r="GWA134" s="140"/>
      <c r="GWB134" s="140"/>
      <c r="GWC134" s="140"/>
      <c r="GWD134" s="140"/>
      <c r="GWE134" s="140"/>
      <c r="GWF134" s="140"/>
      <c r="GWG134" s="140"/>
      <c r="GWH134" s="140"/>
      <c r="GWI134" s="140"/>
      <c r="GWJ134" s="140"/>
      <c r="GWK134" s="140"/>
      <c r="GWL134" s="140"/>
      <c r="GWM134" s="140"/>
      <c r="GWN134" s="140"/>
      <c r="GWO134" s="140"/>
      <c r="GWP134" s="140"/>
      <c r="GWQ134" s="140"/>
      <c r="GWR134" s="140"/>
      <c r="GWS134" s="140"/>
      <c r="GWT134" s="140"/>
      <c r="GWU134" s="140"/>
      <c r="GWV134" s="140"/>
      <c r="GWW134" s="140"/>
      <c r="GWX134" s="140"/>
      <c r="GWY134" s="140"/>
      <c r="GWZ134" s="140"/>
      <c r="GXA134" s="140"/>
      <c r="GXB134" s="140"/>
      <c r="GXC134" s="140"/>
      <c r="GXD134" s="140"/>
      <c r="GXE134" s="140"/>
      <c r="GXF134" s="140"/>
      <c r="GXG134" s="140"/>
      <c r="GXH134" s="140"/>
      <c r="GXI134" s="140"/>
      <c r="GXJ134" s="140"/>
      <c r="GXK134" s="140"/>
      <c r="GXL134" s="140"/>
      <c r="GXM134" s="140"/>
      <c r="GXN134" s="140"/>
      <c r="GXO134" s="140"/>
      <c r="GXP134" s="140"/>
      <c r="GXQ134" s="140"/>
      <c r="GXR134" s="140"/>
      <c r="GXS134" s="140"/>
      <c r="GXT134" s="140"/>
      <c r="GXU134" s="140"/>
      <c r="GXV134" s="140"/>
      <c r="GXW134" s="140"/>
      <c r="GXX134" s="140"/>
      <c r="GXY134" s="140"/>
      <c r="GXZ134" s="140"/>
      <c r="GYA134" s="140"/>
      <c r="GYB134" s="140"/>
      <c r="GYC134" s="140"/>
      <c r="GYD134" s="140"/>
      <c r="GYE134" s="140"/>
      <c r="GYF134" s="140"/>
      <c r="GYG134" s="140"/>
      <c r="GYH134" s="140"/>
      <c r="GYI134" s="140"/>
      <c r="GYJ134" s="140"/>
      <c r="GYK134" s="140"/>
      <c r="GYL134" s="140"/>
      <c r="GYM134" s="140"/>
      <c r="GYN134" s="140"/>
      <c r="GYO134" s="140"/>
      <c r="GYP134" s="140"/>
      <c r="GYQ134" s="140"/>
      <c r="GYR134" s="140"/>
      <c r="GYS134" s="140"/>
      <c r="GYT134" s="140"/>
      <c r="GYU134" s="140"/>
      <c r="GYV134" s="140"/>
      <c r="GYW134" s="140"/>
      <c r="GYX134" s="140"/>
      <c r="GYY134" s="140"/>
      <c r="GYZ134" s="140"/>
      <c r="GZA134" s="140"/>
      <c r="GZB134" s="140"/>
      <c r="GZC134" s="140"/>
      <c r="GZD134" s="140"/>
      <c r="GZE134" s="140"/>
      <c r="GZF134" s="140"/>
      <c r="GZG134" s="140"/>
      <c r="GZH134" s="140"/>
      <c r="GZI134" s="140"/>
      <c r="GZJ134" s="140"/>
      <c r="GZK134" s="140"/>
      <c r="GZL134" s="140"/>
      <c r="GZM134" s="140"/>
      <c r="GZN134" s="140"/>
      <c r="GZO134" s="140"/>
      <c r="GZP134" s="140"/>
      <c r="GZQ134" s="140"/>
      <c r="GZR134" s="140"/>
      <c r="GZS134" s="140"/>
      <c r="GZT134" s="140"/>
      <c r="GZU134" s="140"/>
      <c r="GZV134" s="140"/>
      <c r="GZW134" s="140"/>
      <c r="GZX134" s="140"/>
      <c r="GZY134" s="140"/>
      <c r="GZZ134" s="140"/>
      <c r="HAA134" s="140"/>
      <c r="HAB134" s="140"/>
      <c r="HAC134" s="140"/>
      <c r="HAD134" s="140"/>
      <c r="HAE134" s="140"/>
      <c r="HAF134" s="140"/>
      <c r="HAG134" s="140"/>
      <c r="HAH134" s="140"/>
      <c r="HAI134" s="140"/>
      <c r="HAJ134" s="140"/>
      <c r="HAK134" s="140"/>
      <c r="HAL134" s="140"/>
      <c r="HAM134" s="140"/>
      <c r="HAN134" s="140"/>
      <c r="HAO134" s="140"/>
      <c r="HAP134" s="140"/>
      <c r="HAQ134" s="140"/>
      <c r="HAR134" s="140"/>
      <c r="HAS134" s="140"/>
      <c r="HAT134" s="140"/>
      <c r="HAU134" s="140"/>
      <c r="HAV134" s="140"/>
      <c r="HAW134" s="140"/>
      <c r="HAX134" s="140"/>
      <c r="HAY134" s="140"/>
      <c r="HAZ134" s="140"/>
      <c r="HBA134" s="140"/>
      <c r="HBB134" s="140"/>
      <c r="HBC134" s="140"/>
      <c r="HBD134" s="140"/>
      <c r="HBE134" s="140"/>
      <c r="HBF134" s="140"/>
      <c r="HBG134" s="140"/>
      <c r="HBH134" s="140"/>
      <c r="HBI134" s="140"/>
      <c r="HBJ134" s="140"/>
      <c r="HBK134" s="140"/>
      <c r="HBL134" s="140"/>
      <c r="HBM134" s="140"/>
      <c r="HBN134" s="140"/>
      <c r="HBO134" s="140"/>
      <c r="HBP134" s="140"/>
      <c r="HBQ134" s="140"/>
      <c r="HBR134" s="140"/>
      <c r="HBS134" s="140"/>
      <c r="HBT134" s="140"/>
      <c r="HBU134" s="140"/>
      <c r="HBV134" s="140"/>
      <c r="HBW134" s="140"/>
      <c r="HBX134" s="140"/>
      <c r="HBY134" s="140"/>
      <c r="HBZ134" s="140"/>
      <c r="HCA134" s="140"/>
      <c r="HCB134" s="140"/>
      <c r="HCC134" s="140"/>
      <c r="HCD134" s="140"/>
      <c r="HCE134" s="140"/>
      <c r="HCF134" s="140"/>
      <c r="HCG134" s="140"/>
      <c r="HCH134" s="140"/>
      <c r="HCI134" s="140"/>
      <c r="HCJ134" s="140"/>
      <c r="HCK134" s="140"/>
      <c r="HCL134" s="140"/>
      <c r="HCM134" s="140"/>
      <c r="HCN134" s="140"/>
      <c r="HCO134" s="140"/>
      <c r="HCP134" s="140"/>
      <c r="HCQ134" s="140"/>
      <c r="HCR134" s="140"/>
      <c r="HCS134" s="140"/>
      <c r="HCT134" s="140"/>
      <c r="HCU134" s="140"/>
      <c r="HCV134" s="140"/>
      <c r="HCW134" s="140"/>
      <c r="HCX134" s="140"/>
      <c r="HCY134" s="140"/>
      <c r="HCZ134" s="140"/>
      <c r="HDA134" s="140"/>
      <c r="HDB134" s="140"/>
      <c r="HDC134" s="140"/>
      <c r="HDD134" s="140"/>
      <c r="HDE134" s="140"/>
      <c r="HDF134" s="140"/>
      <c r="HDG134" s="140"/>
      <c r="HDH134" s="140"/>
      <c r="HDI134" s="140"/>
      <c r="HDJ134" s="140"/>
      <c r="HDK134" s="140"/>
      <c r="HDL134" s="140"/>
      <c r="HDM134" s="140"/>
      <c r="HDN134" s="140"/>
      <c r="HDO134" s="140"/>
      <c r="HDP134" s="140"/>
      <c r="HDQ134" s="140"/>
      <c r="HDR134" s="140"/>
      <c r="HDS134" s="140"/>
      <c r="HDT134" s="140"/>
      <c r="HDU134" s="140"/>
      <c r="HDV134" s="140"/>
      <c r="HDW134" s="140"/>
      <c r="HDX134" s="140"/>
      <c r="HDY134" s="140"/>
      <c r="HDZ134" s="140"/>
      <c r="HEA134" s="140"/>
      <c r="HEB134" s="140"/>
      <c r="HEC134" s="140"/>
      <c r="HED134" s="140"/>
      <c r="HEE134" s="140"/>
      <c r="HEF134" s="140"/>
      <c r="HEG134" s="140"/>
      <c r="HEH134" s="140"/>
      <c r="HEI134" s="140"/>
      <c r="HEJ134" s="140"/>
      <c r="HEK134" s="140"/>
      <c r="HEL134" s="140"/>
      <c r="HEM134" s="140"/>
      <c r="HEN134" s="140"/>
      <c r="HEO134" s="140"/>
      <c r="HEP134" s="140"/>
      <c r="HEQ134" s="140"/>
      <c r="HER134" s="140"/>
      <c r="HES134" s="140"/>
      <c r="HET134" s="140"/>
      <c r="HEU134" s="140"/>
      <c r="HEV134" s="140"/>
      <c r="HEW134" s="140"/>
      <c r="HEX134" s="140"/>
      <c r="HEY134" s="140"/>
      <c r="HEZ134" s="140"/>
      <c r="HFA134" s="140"/>
      <c r="HFB134" s="140"/>
      <c r="HFC134" s="140"/>
      <c r="HFD134" s="140"/>
      <c r="HFE134" s="140"/>
      <c r="HFF134" s="140"/>
      <c r="HFG134" s="140"/>
      <c r="HFH134" s="140"/>
      <c r="HFI134" s="140"/>
      <c r="HFJ134" s="140"/>
      <c r="HFK134" s="140"/>
      <c r="HFL134" s="140"/>
      <c r="HFM134" s="140"/>
      <c r="HFN134" s="140"/>
      <c r="HFO134" s="140"/>
      <c r="HFP134" s="140"/>
      <c r="HFQ134" s="140"/>
      <c r="HFR134" s="140"/>
      <c r="HFS134" s="140"/>
      <c r="HFT134" s="140"/>
      <c r="HFU134" s="140"/>
      <c r="HFV134" s="140"/>
      <c r="HFW134" s="140"/>
      <c r="HFX134" s="140"/>
      <c r="HFY134" s="140"/>
      <c r="HFZ134" s="140"/>
      <c r="HGA134" s="140"/>
      <c r="HGB134" s="140"/>
      <c r="HGC134" s="140"/>
      <c r="HGD134" s="140"/>
      <c r="HGE134" s="140"/>
      <c r="HGF134" s="140"/>
      <c r="HGG134" s="140"/>
      <c r="HGH134" s="140"/>
      <c r="HGI134" s="140"/>
      <c r="HGJ134" s="140"/>
      <c r="HGK134" s="140"/>
      <c r="HGL134" s="140"/>
      <c r="HGM134" s="140"/>
      <c r="HGN134" s="140"/>
      <c r="HGO134" s="140"/>
      <c r="HGP134" s="140"/>
      <c r="HGQ134" s="140"/>
      <c r="HGR134" s="140"/>
      <c r="HGS134" s="140"/>
      <c r="HGT134" s="140"/>
      <c r="HGU134" s="140"/>
      <c r="HGV134" s="140"/>
      <c r="HGW134" s="140"/>
      <c r="HGX134" s="140"/>
      <c r="HGY134" s="140"/>
      <c r="HGZ134" s="140"/>
      <c r="HHA134" s="140"/>
      <c r="HHB134" s="140"/>
      <c r="HHC134" s="140"/>
      <c r="HHD134" s="140"/>
      <c r="HHE134" s="140"/>
      <c r="HHF134" s="140"/>
      <c r="HHG134" s="140"/>
      <c r="HHH134" s="140"/>
      <c r="HHI134" s="140"/>
      <c r="HHJ134" s="140"/>
      <c r="HHK134" s="140"/>
      <c r="HHL134" s="140"/>
      <c r="HHM134" s="140"/>
      <c r="HHN134" s="140"/>
      <c r="HHO134" s="140"/>
      <c r="HHP134" s="140"/>
      <c r="HHQ134" s="140"/>
      <c r="HHR134" s="140"/>
      <c r="HHS134" s="140"/>
      <c r="HHT134" s="140"/>
      <c r="HHU134" s="140"/>
      <c r="HHV134" s="140"/>
      <c r="HHW134" s="140"/>
      <c r="HHX134" s="140"/>
      <c r="HHY134" s="140"/>
      <c r="HHZ134" s="140"/>
      <c r="HIA134" s="140"/>
      <c r="HIB134" s="140"/>
      <c r="HIC134" s="140"/>
      <c r="HID134" s="140"/>
      <c r="HIE134" s="140"/>
      <c r="HIF134" s="140"/>
      <c r="HIG134" s="140"/>
      <c r="HIH134" s="140"/>
      <c r="HII134" s="140"/>
      <c r="HIJ134" s="140"/>
      <c r="HIK134" s="140"/>
      <c r="HIL134" s="140"/>
      <c r="HIM134" s="140"/>
      <c r="HIN134" s="140"/>
      <c r="HIO134" s="140"/>
      <c r="HIP134" s="140"/>
      <c r="HIQ134" s="140"/>
      <c r="HIR134" s="140"/>
      <c r="HIS134" s="140"/>
      <c r="HIT134" s="140"/>
      <c r="HIU134" s="140"/>
      <c r="HIV134" s="140"/>
      <c r="HIW134" s="140"/>
      <c r="HIX134" s="140"/>
      <c r="HIY134" s="140"/>
      <c r="HIZ134" s="140"/>
      <c r="HJA134" s="140"/>
      <c r="HJB134" s="140"/>
      <c r="HJC134" s="140"/>
      <c r="HJD134" s="140"/>
      <c r="HJE134" s="140"/>
      <c r="HJF134" s="140"/>
      <c r="HJG134" s="140"/>
      <c r="HJH134" s="140"/>
      <c r="HJI134" s="140"/>
      <c r="HJJ134" s="140"/>
      <c r="HJK134" s="140"/>
      <c r="HJL134" s="140"/>
      <c r="HJM134" s="140"/>
      <c r="HJN134" s="140"/>
      <c r="HJO134" s="140"/>
      <c r="HJP134" s="140"/>
      <c r="HJQ134" s="140"/>
      <c r="HJR134" s="140"/>
      <c r="HJS134" s="140"/>
      <c r="HJT134" s="140"/>
      <c r="HJU134" s="140"/>
      <c r="HJV134" s="140"/>
      <c r="HJW134" s="140"/>
      <c r="HJX134" s="140"/>
      <c r="HJY134" s="140"/>
      <c r="HJZ134" s="140"/>
      <c r="HKA134" s="140"/>
      <c r="HKB134" s="140"/>
      <c r="HKC134" s="140"/>
      <c r="HKD134" s="140"/>
      <c r="HKE134" s="140"/>
      <c r="HKF134" s="140"/>
      <c r="HKG134" s="140"/>
      <c r="HKH134" s="140"/>
      <c r="HKI134" s="140"/>
      <c r="HKJ134" s="140"/>
      <c r="HKK134" s="140"/>
      <c r="HKL134" s="140"/>
      <c r="HKM134" s="140"/>
      <c r="HKN134" s="140"/>
      <c r="HKO134" s="140"/>
      <c r="HKP134" s="140"/>
      <c r="HKQ134" s="140"/>
      <c r="HKR134" s="140"/>
      <c r="HKS134" s="140"/>
      <c r="HKT134" s="140"/>
      <c r="HKU134" s="140"/>
      <c r="HKV134" s="140"/>
      <c r="HKW134" s="140"/>
      <c r="HKX134" s="140"/>
      <c r="HKY134" s="140"/>
      <c r="HKZ134" s="140"/>
      <c r="HLA134" s="140"/>
      <c r="HLB134" s="140"/>
      <c r="HLC134" s="140"/>
      <c r="HLD134" s="140"/>
      <c r="HLE134" s="140"/>
      <c r="HLF134" s="140"/>
      <c r="HLG134" s="140"/>
      <c r="HLH134" s="140"/>
      <c r="HLI134" s="140"/>
      <c r="HLJ134" s="140"/>
      <c r="HLK134" s="140"/>
      <c r="HLL134" s="140"/>
      <c r="HLM134" s="140"/>
      <c r="HLN134" s="140"/>
      <c r="HLO134" s="140"/>
      <c r="HLP134" s="140"/>
      <c r="HLQ134" s="140"/>
      <c r="HLR134" s="140"/>
      <c r="HLS134" s="140"/>
      <c r="HLT134" s="140"/>
      <c r="HLU134" s="140"/>
      <c r="HLV134" s="140"/>
      <c r="HLW134" s="140"/>
      <c r="HLX134" s="140"/>
      <c r="HLY134" s="140"/>
      <c r="HLZ134" s="140"/>
      <c r="HMA134" s="140"/>
      <c r="HMB134" s="140"/>
      <c r="HMC134" s="140"/>
      <c r="HMD134" s="140"/>
      <c r="HME134" s="140"/>
      <c r="HMF134" s="140"/>
      <c r="HMG134" s="140"/>
      <c r="HMH134" s="140"/>
      <c r="HMI134" s="140"/>
      <c r="HMJ134" s="140"/>
      <c r="HMK134" s="140"/>
      <c r="HML134" s="140"/>
      <c r="HMM134" s="140"/>
      <c r="HMN134" s="140"/>
      <c r="HMO134" s="140"/>
      <c r="HMP134" s="140"/>
      <c r="HMQ134" s="140"/>
      <c r="HMR134" s="140"/>
      <c r="HMS134" s="140"/>
      <c r="HMT134" s="140"/>
      <c r="HMU134" s="140"/>
      <c r="HMV134" s="140"/>
      <c r="HMW134" s="140"/>
      <c r="HMX134" s="140"/>
      <c r="HMY134" s="140"/>
      <c r="HMZ134" s="140"/>
      <c r="HNA134" s="140"/>
      <c r="HNB134" s="140"/>
      <c r="HNC134" s="140"/>
      <c r="HND134" s="140"/>
      <c r="HNE134" s="140"/>
      <c r="HNF134" s="140"/>
      <c r="HNG134" s="140"/>
      <c r="HNH134" s="140"/>
      <c r="HNI134" s="140"/>
      <c r="HNJ134" s="140"/>
      <c r="HNK134" s="140"/>
      <c r="HNL134" s="140"/>
      <c r="HNM134" s="140"/>
      <c r="HNN134" s="140"/>
      <c r="HNO134" s="140"/>
      <c r="HNP134" s="140"/>
      <c r="HNQ134" s="140"/>
      <c r="HNR134" s="140"/>
      <c r="HNS134" s="140"/>
      <c r="HNT134" s="140"/>
      <c r="HNU134" s="140"/>
      <c r="HNV134" s="140"/>
      <c r="HNW134" s="140"/>
      <c r="HNX134" s="140"/>
      <c r="HNY134" s="140"/>
      <c r="HNZ134" s="140"/>
      <c r="HOA134" s="140"/>
      <c r="HOB134" s="140"/>
      <c r="HOC134" s="140"/>
      <c r="HOD134" s="140"/>
      <c r="HOE134" s="140"/>
      <c r="HOF134" s="140"/>
      <c r="HOG134" s="140"/>
      <c r="HOH134" s="140"/>
      <c r="HOI134" s="140"/>
      <c r="HOJ134" s="140"/>
      <c r="HOK134" s="140"/>
      <c r="HOL134" s="140"/>
      <c r="HOM134" s="140"/>
      <c r="HON134" s="140"/>
      <c r="HOO134" s="140"/>
      <c r="HOP134" s="140"/>
      <c r="HOQ134" s="140"/>
      <c r="HOR134" s="140"/>
      <c r="HOS134" s="140"/>
      <c r="HOT134" s="140"/>
      <c r="HOU134" s="140"/>
      <c r="HOV134" s="140"/>
      <c r="HOW134" s="140"/>
      <c r="HOX134" s="140"/>
      <c r="HOY134" s="140"/>
      <c r="HOZ134" s="140"/>
      <c r="HPA134" s="140"/>
      <c r="HPB134" s="140"/>
      <c r="HPC134" s="140"/>
      <c r="HPD134" s="140"/>
      <c r="HPE134" s="140"/>
      <c r="HPF134" s="140"/>
      <c r="HPG134" s="140"/>
      <c r="HPH134" s="140"/>
      <c r="HPI134" s="140"/>
      <c r="HPJ134" s="140"/>
      <c r="HPK134" s="140"/>
      <c r="HPL134" s="140"/>
      <c r="HPM134" s="140"/>
      <c r="HPN134" s="140"/>
      <c r="HPO134" s="140"/>
      <c r="HPP134" s="140"/>
      <c r="HPQ134" s="140"/>
      <c r="HPR134" s="140"/>
      <c r="HPS134" s="140"/>
      <c r="HPT134" s="140"/>
      <c r="HPU134" s="140"/>
      <c r="HPV134" s="140"/>
      <c r="HPW134" s="140"/>
      <c r="HPX134" s="140"/>
      <c r="HPY134" s="140"/>
      <c r="HPZ134" s="140"/>
      <c r="HQA134" s="140"/>
      <c r="HQB134" s="140"/>
      <c r="HQC134" s="140"/>
      <c r="HQD134" s="140"/>
      <c r="HQE134" s="140"/>
      <c r="HQF134" s="140"/>
      <c r="HQG134" s="140"/>
      <c r="HQH134" s="140"/>
      <c r="HQI134" s="140"/>
      <c r="HQJ134" s="140"/>
      <c r="HQK134" s="140"/>
      <c r="HQL134" s="140"/>
      <c r="HQM134" s="140"/>
      <c r="HQN134" s="140"/>
      <c r="HQO134" s="140"/>
      <c r="HQP134" s="140"/>
      <c r="HQQ134" s="140"/>
      <c r="HQR134" s="140"/>
      <c r="HQS134" s="140"/>
      <c r="HQT134" s="140"/>
      <c r="HQU134" s="140"/>
      <c r="HQV134" s="140"/>
      <c r="HQW134" s="140"/>
      <c r="HQX134" s="140"/>
      <c r="HQY134" s="140"/>
      <c r="HQZ134" s="140"/>
      <c r="HRA134" s="140"/>
      <c r="HRB134" s="140"/>
      <c r="HRC134" s="140"/>
      <c r="HRD134" s="140"/>
      <c r="HRE134" s="140"/>
      <c r="HRF134" s="140"/>
      <c r="HRG134" s="140"/>
      <c r="HRH134" s="140"/>
      <c r="HRI134" s="140"/>
      <c r="HRJ134" s="140"/>
      <c r="HRK134" s="140"/>
      <c r="HRL134" s="140"/>
      <c r="HRM134" s="140"/>
      <c r="HRN134" s="140"/>
      <c r="HRO134" s="140"/>
      <c r="HRP134" s="140"/>
      <c r="HRQ134" s="140"/>
      <c r="HRR134" s="140"/>
      <c r="HRS134" s="140"/>
      <c r="HRT134" s="140"/>
      <c r="HRU134" s="140"/>
      <c r="HRV134" s="140"/>
      <c r="HRW134" s="140"/>
      <c r="HRX134" s="140"/>
      <c r="HRY134" s="140"/>
      <c r="HRZ134" s="140"/>
      <c r="HSA134" s="140"/>
      <c r="HSB134" s="140"/>
      <c r="HSC134" s="140"/>
      <c r="HSD134" s="140"/>
      <c r="HSE134" s="140"/>
      <c r="HSF134" s="140"/>
      <c r="HSG134" s="140"/>
      <c r="HSH134" s="140"/>
      <c r="HSI134" s="140"/>
      <c r="HSJ134" s="140"/>
      <c r="HSK134" s="140"/>
      <c r="HSL134" s="140"/>
      <c r="HSM134" s="140"/>
      <c r="HSN134" s="140"/>
      <c r="HSO134" s="140"/>
      <c r="HSP134" s="140"/>
      <c r="HSQ134" s="140"/>
      <c r="HSR134" s="140"/>
      <c r="HSS134" s="140"/>
      <c r="HST134" s="140"/>
      <c r="HSU134" s="140"/>
      <c r="HSV134" s="140"/>
      <c r="HSW134" s="140"/>
      <c r="HSX134" s="140"/>
      <c r="HSY134" s="140"/>
      <c r="HSZ134" s="140"/>
      <c r="HTA134" s="140"/>
      <c r="HTB134" s="140"/>
      <c r="HTC134" s="140"/>
      <c r="HTD134" s="140"/>
      <c r="HTE134" s="140"/>
      <c r="HTF134" s="140"/>
      <c r="HTG134" s="140"/>
      <c r="HTH134" s="140"/>
      <c r="HTI134" s="140"/>
      <c r="HTJ134" s="140"/>
      <c r="HTK134" s="140"/>
      <c r="HTL134" s="140"/>
      <c r="HTM134" s="140"/>
      <c r="HTN134" s="140"/>
      <c r="HTO134" s="140"/>
      <c r="HTP134" s="140"/>
      <c r="HTQ134" s="140"/>
      <c r="HTR134" s="140"/>
      <c r="HTS134" s="140"/>
      <c r="HTT134" s="140"/>
      <c r="HTU134" s="140"/>
      <c r="HTV134" s="140"/>
      <c r="HTW134" s="140"/>
      <c r="HTX134" s="140"/>
      <c r="HTY134" s="140"/>
      <c r="HTZ134" s="140"/>
      <c r="HUA134" s="140"/>
      <c r="HUB134" s="140"/>
      <c r="HUC134" s="140"/>
      <c r="HUD134" s="140"/>
      <c r="HUE134" s="140"/>
      <c r="HUF134" s="140"/>
      <c r="HUG134" s="140"/>
      <c r="HUH134" s="140"/>
      <c r="HUI134" s="140"/>
      <c r="HUJ134" s="140"/>
      <c r="HUK134" s="140"/>
      <c r="HUL134" s="140"/>
      <c r="HUM134" s="140"/>
      <c r="HUN134" s="140"/>
      <c r="HUO134" s="140"/>
      <c r="HUP134" s="140"/>
      <c r="HUQ134" s="140"/>
      <c r="HUR134" s="140"/>
      <c r="HUS134" s="140"/>
      <c r="HUT134" s="140"/>
      <c r="HUU134" s="140"/>
      <c r="HUV134" s="140"/>
      <c r="HUW134" s="140"/>
      <c r="HUX134" s="140"/>
      <c r="HUY134" s="140"/>
      <c r="HUZ134" s="140"/>
      <c r="HVA134" s="140"/>
      <c r="HVB134" s="140"/>
      <c r="HVC134" s="140"/>
      <c r="HVD134" s="140"/>
      <c r="HVE134" s="140"/>
      <c r="HVF134" s="140"/>
      <c r="HVG134" s="140"/>
      <c r="HVH134" s="140"/>
      <c r="HVI134" s="140"/>
      <c r="HVJ134" s="140"/>
      <c r="HVK134" s="140"/>
      <c r="HVL134" s="140"/>
      <c r="HVM134" s="140"/>
      <c r="HVN134" s="140"/>
      <c r="HVO134" s="140"/>
      <c r="HVP134" s="140"/>
      <c r="HVQ134" s="140"/>
      <c r="HVR134" s="140"/>
      <c r="HVS134" s="140"/>
      <c r="HVT134" s="140"/>
      <c r="HVU134" s="140"/>
      <c r="HVV134" s="140"/>
      <c r="HVW134" s="140"/>
      <c r="HVX134" s="140"/>
      <c r="HVY134" s="140"/>
      <c r="HVZ134" s="140"/>
      <c r="HWA134" s="140"/>
      <c r="HWB134" s="140"/>
      <c r="HWC134" s="140"/>
      <c r="HWD134" s="140"/>
      <c r="HWE134" s="140"/>
      <c r="HWF134" s="140"/>
      <c r="HWG134" s="140"/>
      <c r="HWH134" s="140"/>
      <c r="HWI134" s="140"/>
      <c r="HWJ134" s="140"/>
      <c r="HWK134" s="140"/>
      <c r="HWL134" s="140"/>
      <c r="HWM134" s="140"/>
      <c r="HWN134" s="140"/>
      <c r="HWO134" s="140"/>
      <c r="HWP134" s="140"/>
      <c r="HWQ134" s="140"/>
      <c r="HWR134" s="140"/>
      <c r="HWS134" s="140"/>
      <c r="HWT134" s="140"/>
      <c r="HWU134" s="140"/>
      <c r="HWV134" s="140"/>
      <c r="HWW134" s="140"/>
      <c r="HWX134" s="140"/>
      <c r="HWY134" s="140"/>
      <c r="HWZ134" s="140"/>
      <c r="HXA134" s="140"/>
      <c r="HXB134" s="140"/>
      <c r="HXC134" s="140"/>
      <c r="HXD134" s="140"/>
      <c r="HXE134" s="140"/>
      <c r="HXF134" s="140"/>
      <c r="HXG134" s="140"/>
      <c r="HXH134" s="140"/>
      <c r="HXI134" s="140"/>
      <c r="HXJ134" s="140"/>
      <c r="HXK134" s="140"/>
      <c r="HXL134" s="140"/>
      <c r="HXM134" s="140"/>
      <c r="HXN134" s="140"/>
      <c r="HXO134" s="140"/>
      <c r="HXP134" s="140"/>
      <c r="HXQ134" s="140"/>
      <c r="HXR134" s="140"/>
      <c r="HXS134" s="140"/>
      <c r="HXT134" s="140"/>
      <c r="HXU134" s="140"/>
      <c r="HXV134" s="140"/>
      <c r="HXW134" s="140"/>
      <c r="HXX134" s="140"/>
      <c r="HXY134" s="140"/>
      <c r="HXZ134" s="140"/>
      <c r="HYA134" s="140"/>
      <c r="HYB134" s="140"/>
      <c r="HYC134" s="140"/>
      <c r="HYD134" s="140"/>
      <c r="HYE134" s="140"/>
      <c r="HYF134" s="140"/>
      <c r="HYG134" s="140"/>
      <c r="HYH134" s="140"/>
      <c r="HYI134" s="140"/>
      <c r="HYJ134" s="140"/>
      <c r="HYK134" s="140"/>
      <c r="HYL134" s="140"/>
      <c r="HYM134" s="140"/>
      <c r="HYN134" s="140"/>
      <c r="HYO134" s="140"/>
      <c r="HYP134" s="140"/>
      <c r="HYQ134" s="140"/>
      <c r="HYR134" s="140"/>
      <c r="HYS134" s="140"/>
      <c r="HYT134" s="140"/>
      <c r="HYU134" s="140"/>
      <c r="HYV134" s="140"/>
      <c r="HYW134" s="140"/>
      <c r="HYX134" s="140"/>
      <c r="HYY134" s="140"/>
      <c r="HYZ134" s="140"/>
      <c r="HZA134" s="140"/>
      <c r="HZB134" s="140"/>
      <c r="HZC134" s="140"/>
      <c r="HZD134" s="140"/>
      <c r="HZE134" s="140"/>
      <c r="HZF134" s="140"/>
      <c r="HZG134" s="140"/>
      <c r="HZH134" s="140"/>
      <c r="HZI134" s="140"/>
      <c r="HZJ134" s="140"/>
      <c r="HZK134" s="140"/>
      <c r="HZL134" s="140"/>
      <c r="HZM134" s="140"/>
      <c r="HZN134" s="140"/>
      <c r="HZO134" s="140"/>
      <c r="HZP134" s="140"/>
      <c r="HZQ134" s="140"/>
      <c r="HZR134" s="140"/>
      <c r="HZS134" s="140"/>
      <c r="HZT134" s="140"/>
      <c r="HZU134" s="140"/>
      <c r="HZV134" s="140"/>
      <c r="HZW134" s="140"/>
      <c r="HZX134" s="140"/>
      <c r="HZY134" s="140"/>
      <c r="HZZ134" s="140"/>
      <c r="IAA134" s="140"/>
      <c r="IAB134" s="140"/>
      <c r="IAC134" s="140"/>
      <c r="IAD134" s="140"/>
      <c r="IAE134" s="140"/>
      <c r="IAF134" s="140"/>
      <c r="IAG134" s="140"/>
      <c r="IAH134" s="140"/>
      <c r="IAI134" s="140"/>
      <c r="IAJ134" s="140"/>
      <c r="IAK134" s="140"/>
      <c r="IAL134" s="140"/>
      <c r="IAM134" s="140"/>
      <c r="IAN134" s="140"/>
      <c r="IAO134" s="140"/>
      <c r="IAP134" s="140"/>
      <c r="IAQ134" s="140"/>
      <c r="IAR134" s="140"/>
      <c r="IAS134" s="140"/>
      <c r="IAT134" s="140"/>
      <c r="IAU134" s="140"/>
      <c r="IAV134" s="140"/>
      <c r="IAW134" s="140"/>
      <c r="IAX134" s="140"/>
      <c r="IAY134" s="140"/>
      <c r="IAZ134" s="140"/>
      <c r="IBA134" s="140"/>
      <c r="IBB134" s="140"/>
      <c r="IBC134" s="140"/>
      <c r="IBD134" s="140"/>
      <c r="IBE134" s="140"/>
      <c r="IBF134" s="140"/>
      <c r="IBG134" s="140"/>
      <c r="IBH134" s="140"/>
      <c r="IBI134" s="140"/>
      <c r="IBJ134" s="140"/>
      <c r="IBK134" s="140"/>
      <c r="IBL134" s="140"/>
      <c r="IBM134" s="140"/>
      <c r="IBN134" s="140"/>
      <c r="IBO134" s="140"/>
      <c r="IBP134" s="140"/>
      <c r="IBQ134" s="140"/>
      <c r="IBR134" s="140"/>
      <c r="IBS134" s="140"/>
      <c r="IBT134" s="140"/>
      <c r="IBU134" s="140"/>
      <c r="IBV134" s="140"/>
      <c r="IBW134" s="140"/>
      <c r="IBX134" s="140"/>
      <c r="IBY134" s="140"/>
      <c r="IBZ134" s="140"/>
      <c r="ICA134" s="140"/>
      <c r="ICB134" s="140"/>
      <c r="ICC134" s="140"/>
      <c r="ICD134" s="140"/>
      <c r="ICE134" s="140"/>
      <c r="ICF134" s="140"/>
      <c r="ICG134" s="140"/>
      <c r="ICH134" s="140"/>
      <c r="ICI134" s="140"/>
      <c r="ICJ134" s="140"/>
      <c r="ICK134" s="140"/>
      <c r="ICL134" s="140"/>
      <c r="ICM134" s="140"/>
      <c r="ICN134" s="140"/>
      <c r="ICO134" s="140"/>
      <c r="ICP134" s="140"/>
      <c r="ICQ134" s="140"/>
      <c r="ICR134" s="140"/>
      <c r="ICS134" s="140"/>
      <c r="ICT134" s="140"/>
      <c r="ICU134" s="140"/>
      <c r="ICV134" s="140"/>
      <c r="ICW134" s="140"/>
      <c r="ICX134" s="140"/>
      <c r="ICY134" s="140"/>
      <c r="ICZ134" s="140"/>
      <c r="IDA134" s="140"/>
      <c r="IDB134" s="140"/>
      <c r="IDC134" s="140"/>
      <c r="IDD134" s="140"/>
      <c r="IDE134" s="140"/>
      <c r="IDF134" s="140"/>
      <c r="IDG134" s="140"/>
      <c r="IDH134" s="140"/>
      <c r="IDI134" s="140"/>
      <c r="IDJ134" s="140"/>
      <c r="IDK134" s="140"/>
      <c r="IDL134" s="140"/>
      <c r="IDM134" s="140"/>
      <c r="IDN134" s="140"/>
      <c r="IDO134" s="140"/>
      <c r="IDP134" s="140"/>
      <c r="IDQ134" s="140"/>
      <c r="IDR134" s="140"/>
      <c r="IDS134" s="140"/>
      <c r="IDT134" s="140"/>
      <c r="IDU134" s="140"/>
      <c r="IDV134" s="140"/>
      <c r="IDW134" s="140"/>
      <c r="IDX134" s="140"/>
      <c r="IDY134" s="140"/>
      <c r="IDZ134" s="140"/>
      <c r="IEA134" s="140"/>
      <c r="IEB134" s="140"/>
      <c r="IEC134" s="140"/>
      <c r="IED134" s="140"/>
      <c r="IEE134" s="140"/>
      <c r="IEF134" s="140"/>
      <c r="IEG134" s="140"/>
      <c r="IEH134" s="140"/>
      <c r="IEI134" s="140"/>
      <c r="IEJ134" s="140"/>
      <c r="IEK134" s="140"/>
      <c r="IEL134" s="140"/>
      <c r="IEM134" s="140"/>
      <c r="IEN134" s="140"/>
      <c r="IEO134" s="140"/>
      <c r="IEP134" s="140"/>
      <c r="IEQ134" s="140"/>
      <c r="IER134" s="140"/>
      <c r="IES134" s="140"/>
      <c r="IET134" s="140"/>
      <c r="IEU134" s="140"/>
      <c r="IEV134" s="140"/>
      <c r="IEW134" s="140"/>
      <c r="IEX134" s="140"/>
      <c r="IEY134" s="140"/>
      <c r="IEZ134" s="140"/>
      <c r="IFA134" s="140"/>
      <c r="IFB134" s="140"/>
      <c r="IFC134" s="140"/>
      <c r="IFD134" s="140"/>
      <c r="IFE134" s="140"/>
      <c r="IFF134" s="140"/>
      <c r="IFG134" s="140"/>
      <c r="IFH134" s="140"/>
      <c r="IFI134" s="140"/>
      <c r="IFJ134" s="140"/>
      <c r="IFK134" s="140"/>
      <c r="IFL134" s="140"/>
      <c r="IFM134" s="140"/>
      <c r="IFN134" s="140"/>
      <c r="IFO134" s="140"/>
      <c r="IFP134" s="140"/>
      <c r="IFQ134" s="140"/>
      <c r="IFR134" s="140"/>
      <c r="IFS134" s="140"/>
      <c r="IFT134" s="140"/>
      <c r="IFU134" s="140"/>
      <c r="IFV134" s="140"/>
      <c r="IFW134" s="140"/>
      <c r="IFX134" s="140"/>
      <c r="IFY134" s="140"/>
      <c r="IFZ134" s="140"/>
      <c r="IGA134" s="140"/>
      <c r="IGB134" s="140"/>
      <c r="IGC134" s="140"/>
      <c r="IGD134" s="140"/>
      <c r="IGE134" s="140"/>
      <c r="IGF134" s="140"/>
      <c r="IGG134" s="140"/>
      <c r="IGH134" s="140"/>
      <c r="IGI134" s="140"/>
      <c r="IGJ134" s="140"/>
      <c r="IGK134" s="140"/>
      <c r="IGL134" s="140"/>
      <c r="IGM134" s="140"/>
      <c r="IGN134" s="140"/>
      <c r="IGO134" s="140"/>
      <c r="IGP134" s="140"/>
      <c r="IGQ134" s="140"/>
      <c r="IGR134" s="140"/>
      <c r="IGS134" s="140"/>
      <c r="IGT134" s="140"/>
      <c r="IGU134" s="140"/>
      <c r="IGV134" s="140"/>
      <c r="IGW134" s="140"/>
      <c r="IGX134" s="140"/>
      <c r="IGY134" s="140"/>
      <c r="IGZ134" s="140"/>
      <c r="IHA134" s="140"/>
      <c r="IHB134" s="140"/>
      <c r="IHC134" s="140"/>
      <c r="IHD134" s="140"/>
      <c r="IHE134" s="140"/>
      <c r="IHF134" s="140"/>
      <c r="IHG134" s="140"/>
      <c r="IHH134" s="140"/>
      <c r="IHI134" s="140"/>
      <c r="IHJ134" s="140"/>
      <c r="IHK134" s="140"/>
      <c r="IHL134" s="140"/>
      <c r="IHM134" s="140"/>
      <c r="IHN134" s="140"/>
      <c r="IHO134" s="140"/>
      <c r="IHP134" s="140"/>
      <c r="IHQ134" s="140"/>
      <c r="IHR134" s="140"/>
      <c r="IHS134" s="140"/>
      <c r="IHT134" s="140"/>
      <c r="IHU134" s="140"/>
      <c r="IHV134" s="140"/>
      <c r="IHW134" s="140"/>
      <c r="IHX134" s="140"/>
      <c r="IHY134" s="140"/>
      <c r="IHZ134" s="140"/>
      <c r="IIA134" s="140"/>
      <c r="IIB134" s="140"/>
      <c r="IIC134" s="140"/>
      <c r="IID134" s="140"/>
      <c r="IIE134" s="140"/>
      <c r="IIF134" s="140"/>
      <c r="IIG134" s="140"/>
      <c r="IIH134" s="140"/>
      <c r="III134" s="140"/>
      <c r="IIJ134" s="140"/>
      <c r="IIK134" s="140"/>
      <c r="IIL134" s="140"/>
      <c r="IIM134" s="140"/>
      <c r="IIN134" s="140"/>
      <c r="IIO134" s="140"/>
      <c r="IIP134" s="140"/>
      <c r="IIQ134" s="140"/>
      <c r="IIR134" s="140"/>
      <c r="IIS134" s="140"/>
      <c r="IIT134" s="140"/>
      <c r="IIU134" s="140"/>
      <c r="IIV134" s="140"/>
      <c r="IIW134" s="140"/>
      <c r="IIX134" s="140"/>
      <c r="IIY134" s="140"/>
      <c r="IIZ134" s="140"/>
      <c r="IJA134" s="140"/>
      <c r="IJB134" s="140"/>
      <c r="IJC134" s="140"/>
      <c r="IJD134" s="140"/>
      <c r="IJE134" s="140"/>
      <c r="IJF134" s="140"/>
      <c r="IJG134" s="140"/>
      <c r="IJH134" s="140"/>
      <c r="IJI134" s="140"/>
      <c r="IJJ134" s="140"/>
      <c r="IJK134" s="140"/>
      <c r="IJL134" s="140"/>
      <c r="IJM134" s="140"/>
      <c r="IJN134" s="140"/>
      <c r="IJO134" s="140"/>
      <c r="IJP134" s="140"/>
      <c r="IJQ134" s="140"/>
      <c r="IJR134" s="140"/>
      <c r="IJS134" s="140"/>
      <c r="IJT134" s="140"/>
      <c r="IJU134" s="140"/>
      <c r="IJV134" s="140"/>
      <c r="IJW134" s="140"/>
      <c r="IJX134" s="140"/>
      <c r="IJY134" s="140"/>
      <c r="IJZ134" s="140"/>
      <c r="IKA134" s="140"/>
      <c r="IKB134" s="140"/>
      <c r="IKC134" s="140"/>
      <c r="IKD134" s="140"/>
      <c r="IKE134" s="140"/>
      <c r="IKF134" s="140"/>
      <c r="IKG134" s="140"/>
      <c r="IKH134" s="140"/>
      <c r="IKI134" s="140"/>
      <c r="IKJ134" s="140"/>
      <c r="IKK134" s="140"/>
      <c r="IKL134" s="140"/>
      <c r="IKM134" s="140"/>
      <c r="IKN134" s="140"/>
      <c r="IKO134" s="140"/>
      <c r="IKP134" s="140"/>
      <c r="IKQ134" s="140"/>
      <c r="IKR134" s="140"/>
      <c r="IKS134" s="140"/>
      <c r="IKT134" s="140"/>
      <c r="IKU134" s="140"/>
      <c r="IKV134" s="140"/>
      <c r="IKW134" s="140"/>
      <c r="IKX134" s="140"/>
      <c r="IKY134" s="140"/>
      <c r="IKZ134" s="140"/>
      <c r="ILA134" s="140"/>
      <c r="ILB134" s="140"/>
      <c r="ILC134" s="140"/>
      <c r="ILD134" s="140"/>
      <c r="ILE134" s="140"/>
      <c r="ILF134" s="140"/>
      <c r="ILG134" s="140"/>
      <c r="ILH134" s="140"/>
      <c r="ILI134" s="140"/>
      <c r="ILJ134" s="140"/>
      <c r="ILK134" s="140"/>
      <c r="ILL134" s="140"/>
      <c r="ILM134" s="140"/>
      <c r="ILN134" s="140"/>
      <c r="ILO134" s="140"/>
      <c r="ILP134" s="140"/>
      <c r="ILQ134" s="140"/>
      <c r="ILR134" s="140"/>
      <c r="ILS134" s="140"/>
      <c r="ILT134" s="140"/>
      <c r="ILU134" s="140"/>
      <c r="ILV134" s="140"/>
      <c r="ILW134" s="140"/>
      <c r="ILX134" s="140"/>
      <c r="ILY134" s="140"/>
      <c r="ILZ134" s="140"/>
      <c r="IMA134" s="140"/>
      <c r="IMB134" s="140"/>
      <c r="IMC134" s="140"/>
      <c r="IMD134" s="140"/>
      <c r="IME134" s="140"/>
      <c r="IMF134" s="140"/>
      <c r="IMG134" s="140"/>
      <c r="IMH134" s="140"/>
      <c r="IMI134" s="140"/>
      <c r="IMJ134" s="140"/>
      <c r="IMK134" s="140"/>
      <c r="IML134" s="140"/>
      <c r="IMM134" s="140"/>
      <c r="IMN134" s="140"/>
      <c r="IMO134" s="140"/>
      <c r="IMP134" s="140"/>
      <c r="IMQ134" s="140"/>
      <c r="IMR134" s="140"/>
      <c r="IMS134" s="140"/>
      <c r="IMT134" s="140"/>
      <c r="IMU134" s="140"/>
      <c r="IMV134" s="140"/>
      <c r="IMW134" s="140"/>
      <c r="IMX134" s="140"/>
      <c r="IMY134" s="140"/>
      <c r="IMZ134" s="140"/>
      <c r="INA134" s="140"/>
      <c r="INB134" s="140"/>
      <c r="INC134" s="140"/>
      <c r="IND134" s="140"/>
      <c r="INE134" s="140"/>
      <c r="INF134" s="140"/>
      <c r="ING134" s="140"/>
      <c r="INH134" s="140"/>
      <c r="INI134" s="140"/>
      <c r="INJ134" s="140"/>
      <c r="INK134" s="140"/>
      <c r="INL134" s="140"/>
      <c r="INM134" s="140"/>
      <c r="INN134" s="140"/>
      <c r="INO134" s="140"/>
      <c r="INP134" s="140"/>
      <c r="INQ134" s="140"/>
      <c r="INR134" s="140"/>
      <c r="INS134" s="140"/>
      <c r="INT134" s="140"/>
      <c r="INU134" s="140"/>
      <c r="INV134" s="140"/>
      <c r="INW134" s="140"/>
      <c r="INX134" s="140"/>
      <c r="INY134" s="140"/>
      <c r="INZ134" s="140"/>
      <c r="IOA134" s="140"/>
      <c r="IOB134" s="140"/>
      <c r="IOC134" s="140"/>
      <c r="IOD134" s="140"/>
      <c r="IOE134" s="140"/>
      <c r="IOF134" s="140"/>
      <c r="IOG134" s="140"/>
      <c r="IOH134" s="140"/>
      <c r="IOI134" s="140"/>
      <c r="IOJ134" s="140"/>
      <c r="IOK134" s="140"/>
      <c r="IOL134" s="140"/>
      <c r="IOM134" s="140"/>
      <c r="ION134" s="140"/>
      <c r="IOO134" s="140"/>
      <c r="IOP134" s="140"/>
      <c r="IOQ134" s="140"/>
      <c r="IOR134" s="140"/>
      <c r="IOS134" s="140"/>
      <c r="IOT134" s="140"/>
      <c r="IOU134" s="140"/>
      <c r="IOV134" s="140"/>
      <c r="IOW134" s="140"/>
      <c r="IOX134" s="140"/>
      <c r="IOY134" s="140"/>
      <c r="IOZ134" s="140"/>
      <c r="IPA134" s="140"/>
      <c r="IPB134" s="140"/>
      <c r="IPC134" s="140"/>
      <c r="IPD134" s="140"/>
      <c r="IPE134" s="140"/>
      <c r="IPF134" s="140"/>
      <c r="IPG134" s="140"/>
      <c r="IPH134" s="140"/>
      <c r="IPI134" s="140"/>
      <c r="IPJ134" s="140"/>
      <c r="IPK134" s="140"/>
      <c r="IPL134" s="140"/>
      <c r="IPM134" s="140"/>
      <c r="IPN134" s="140"/>
      <c r="IPO134" s="140"/>
      <c r="IPP134" s="140"/>
      <c r="IPQ134" s="140"/>
      <c r="IPR134" s="140"/>
      <c r="IPS134" s="140"/>
      <c r="IPT134" s="140"/>
      <c r="IPU134" s="140"/>
      <c r="IPV134" s="140"/>
      <c r="IPW134" s="140"/>
      <c r="IPX134" s="140"/>
      <c r="IPY134" s="140"/>
      <c r="IPZ134" s="140"/>
      <c r="IQA134" s="140"/>
      <c r="IQB134" s="140"/>
      <c r="IQC134" s="140"/>
      <c r="IQD134" s="140"/>
      <c r="IQE134" s="140"/>
      <c r="IQF134" s="140"/>
      <c r="IQG134" s="140"/>
      <c r="IQH134" s="140"/>
      <c r="IQI134" s="140"/>
      <c r="IQJ134" s="140"/>
      <c r="IQK134" s="140"/>
      <c r="IQL134" s="140"/>
      <c r="IQM134" s="140"/>
      <c r="IQN134" s="140"/>
      <c r="IQO134" s="140"/>
      <c r="IQP134" s="140"/>
      <c r="IQQ134" s="140"/>
      <c r="IQR134" s="140"/>
      <c r="IQS134" s="140"/>
      <c r="IQT134" s="140"/>
      <c r="IQU134" s="140"/>
      <c r="IQV134" s="140"/>
      <c r="IQW134" s="140"/>
      <c r="IQX134" s="140"/>
      <c r="IQY134" s="140"/>
      <c r="IQZ134" s="140"/>
      <c r="IRA134" s="140"/>
      <c r="IRB134" s="140"/>
      <c r="IRC134" s="140"/>
      <c r="IRD134" s="140"/>
      <c r="IRE134" s="140"/>
      <c r="IRF134" s="140"/>
      <c r="IRG134" s="140"/>
      <c r="IRH134" s="140"/>
      <c r="IRI134" s="140"/>
      <c r="IRJ134" s="140"/>
      <c r="IRK134" s="140"/>
      <c r="IRL134" s="140"/>
      <c r="IRM134" s="140"/>
      <c r="IRN134" s="140"/>
      <c r="IRO134" s="140"/>
      <c r="IRP134" s="140"/>
      <c r="IRQ134" s="140"/>
      <c r="IRR134" s="140"/>
      <c r="IRS134" s="140"/>
      <c r="IRT134" s="140"/>
      <c r="IRU134" s="140"/>
      <c r="IRV134" s="140"/>
      <c r="IRW134" s="140"/>
      <c r="IRX134" s="140"/>
      <c r="IRY134" s="140"/>
      <c r="IRZ134" s="140"/>
      <c r="ISA134" s="140"/>
      <c r="ISB134" s="140"/>
      <c r="ISC134" s="140"/>
      <c r="ISD134" s="140"/>
      <c r="ISE134" s="140"/>
      <c r="ISF134" s="140"/>
      <c r="ISG134" s="140"/>
      <c r="ISH134" s="140"/>
      <c r="ISI134" s="140"/>
      <c r="ISJ134" s="140"/>
      <c r="ISK134" s="140"/>
      <c r="ISL134" s="140"/>
      <c r="ISM134" s="140"/>
      <c r="ISN134" s="140"/>
      <c r="ISO134" s="140"/>
      <c r="ISP134" s="140"/>
      <c r="ISQ134" s="140"/>
      <c r="ISR134" s="140"/>
      <c r="ISS134" s="140"/>
      <c r="IST134" s="140"/>
      <c r="ISU134" s="140"/>
      <c r="ISV134" s="140"/>
      <c r="ISW134" s="140"/>
      <c r="ISX134" s="140"/>
      <c r="ISY134" s="140"/>
      <c r="ISZ134" s="140"/>
      <c r="ITA134" s="140"/>
      <c r="ITB134" s="140"/>
      <c r="ITC134" s="140"/>
      <c r="ITD134" s="140"/>
      <c r="ITE134" s="140"/>
      <c r="ITF134" s="140"/>
      <c r="ITG134" s="140"/>
      <c r="ITH134" s="140"/>
      <c r="ITI134" s="140"/>
      <c r="ITJ134" s="140"/>
      <c r="ITK134" s="140"/>
      <c r="ITL134" s="140"/>
      <c r="ITM134" s="140"/>
      <c r="ITN134" s="140"/>
      <c r="ITO134" s="140"/>
      <c r="ITP134" s="140"/>
      <c r="ITQ134" s="140"/>
      <c r="ITR134" s="140"/>
      <c r="ITS134" s="140"/>
      <c r="ITT134" s="140"/>
      <c r="ITU134" s="140"/>
      <c r="ITV134" s="140"/>
      <c r="ITW134" s="140"/>
      <c r="ITX134" s="140"/>
      <c r="ITY134" s="140"/>
      <c r="ITZ134" s="140"/>
      <c r="IUA134" s="140"/>
      <c r="IUB134" s="140"/>
      <c r="IUC134" s="140"/>
      <c r="IUD134" s="140"/>
      <c r="IUE134" s="140"/>
      <c r="IUF134" s="140"/>
      <c r="IUG134" s="140"/>
      <c r="IUH134" s="140"/>
      <c r="IUI134" s="140"/>
      <c r="IUJ134" s="140"/>
      <c r="IUK134" s="140"/>
      <c r="IUL134" s="140"/>
      <c r="IUM134" s="140"/>
      <c r="IUN134" s="140"/>
      <c r="IUO134" s="140"/>
      <c r="IUP134" s="140"/>
      <c r="IUQ134" s="140"/>
      <c r="IUR134" s="140"/>
      <c r="IUS134" s="140"/>
      <c r="IUT134" s="140"/>
      <c r="IUU134" s="140"/>
      <c r="IUV134" s="140"/>
      <c r="IUW134" s="140"/>
      <c r="IUX134" s="140"/>
      <c r="IUY134" s="140"/>
      <c r="IUZ134" s="140"/>
      <c r="IVA134" s="140"/>
      <c r="IVB134" s="140"/>
      <c r="IVC134" s="140"/>
      <c r="IVD134" s="140"/>
      <c r="IVE134" s="140"/>
      <c r="IVF134" s="140"/>
      <c r="IVG134" s="140"/>
      <c r="IVH134" s="140"/>
      <c r="IVI134" s="140"/>
      <c r="IVJ134" s="140"/>
      <c r="IVK134" s="140"/>
      <c r="IVL134" s="140"/>
      <c r="IVM134" s="140"/>
      <c r="IVN134" s="140"/>
      <c r="IVO134" s="140"/>
      <c r="IVP134" s="140"/>
      <c r="IVQ134" s="140"/>
      <c r="IVR134" s="140"/>
      <c r="IVS134" s="140"/>
      <c r="IVT134" s="140"/>
      <c r="IVU134" s="140"/>
      <c r="IVV134" s="140"/>
      <c r="IVW134" s="140"/>
      <c r="IVX134" s="140"/>
      <c r="IVY134" s="140"/>
      <c r="IVZ134" s="140"/>
      <c r="IWA134" s="140"/>
      <c r="IWB134" s="140"/>
      <c r="IWC134" s="140"/>
      <c r="IWD134" s="140"/>
      <c r="IWE134" s="140"/>
      <c r="IWF134" s="140"/>
      <c r="IWG134" s="140"/>
      <c r="IWH134" s="140"/>
      <c r="IWI134" s="140"/>
      <c r="IWJ134" s="140"/>
      <c r="IWK134" s="140"/>
      <c r="IWL134" s="140"/>
      <c r="IWM134" s="140"/>
      <c r="IWN134" s="140"/>
      <c r="IWO134" s="140"/>
      <c r="IWP134" s="140"/>
      <c r="IWQ134" s="140"/>
      <c r="IWR134" s="140"/>
      <c r="IWS134" s="140"/>
      <c r="IWT134" s="140"/>
      <c r="IWU134" s="140"/>
      <c r="IWV134" s="140"/>
      <c r="IWW134" s="140"/>
      <c r="IWX134" s="140"/>
      <c r="IWY134" s="140"/>
      <c r="IWZ134" s="140"/>
      <c r="IXA134" s="140"/>
      <c r="IXB134" s="140"/>
      <c r="IXC134" s="140"/>
      <c r="IXD134" s="140"/>
      <c r="IXE134" s="140"/>
      <c r="IXF134" s="140"/>
      <c r="IXG134" s="140"/>
      <c r="IXH134" s="140"/>
      <c r="IXI134" s="140"/>
      <c r="IXJ134" s="140"/>
      <c r="IXK134" s="140"/>
      <c r="IXL134" s="140"/>
      <c r="IXM134" s="140"/>
      <c r="IXN134" s="140"/>
      <c r="IXO134" s="140"/>
      <c r="IXP134" s="140"/>
      <c r="IXQ134" s="140"/>
      <c r="IXR134" s="140"/>
      <c r="IXS134" s="140"/>
      <c r="IXT134" s="140"/>
      <c r="IXU134" s="140"/>
      <c r="IXV134" s="140"/>
      <c r="IXW134" s="140"/>
      <c r="IXX134" s="140"/>
      <c r="IXY134" s="140"/>
      <c r="IXZ134" s="140"/>
      <c r="IYA134" s="140"/>
      <c r="IYB134" s="140"/>
      <c r="IYC134" s="140"/>
      <c r="IYD134" s="140"/>
      <c r="IYE134" s="140"/>
      <c r="IYF134" s="140"/>
      <c r="IYG134" s="140"/>
      <c r="IYH134" s="140"/>
      <c r="IYI134" s="140"/>
      <c r="IYJ134" s="140"/>
      <c r="IYK134" s="140"/>
      <c r="IYL134" s="140"/>
      <c r="IYM134" s="140"/>
      <c r="IYN134" s="140"/>
      <c r="IYO134" s="140"/>
      <c r="IYP134" s="140"/>
      <c r="IYQ134" s="140"/>
      <c r="IYR134" s="140"/>
      <c r="IYS134" s="140"/>
      <c r="IYT134" s="140"/>
      <c r="IYU134" s="140"/>
      <c r="IYV134" s="140"/>
      <c r="IYW134" s="140"/>
      <c r="IYX134" s="140"/>
      <c r="IYY134" s="140"/>
      <c r="IYZ134" s="140"/>
      <c r="IZA134" s="140"/>
      <c r="IZB134" s="140"/>
      <c r="IZC134" s="140"/>
      <c r="IZD134" s="140"/>
      <c r="IZE134" s="140"/>
      <c r="IZF134" s="140"/>
      <c r="IZG134" s="140"/>
      <c r="IZH134" s="140"/>
      <c r="IZI134" s="140"/>
      <c r="IZJ134" s="140"/>
      <c r="IZK134" s="140"/>
      <c r="IZL134" s="140"/>
      <c r="IZM134" s="140"/>
      <c r="IZN134" s="140"/>
      <c r="IZO134" s="140"/>
      <c r="IZP134" s="140"/>
      <c r="IZQ134" s="140"/>
      <c r="IZR134" s="140"/>
      <c r="IZS134" s="140"/>
      <c r="IZT134" s="140"/>
      <c r="IZU134" s="140"/>
      <c r="IZV134" s="140"/>
      <c r="IZW134" s="140"/>
      <c r="IZX134" s="140"/>
      <c r="IZY134" s="140"/>
      <c r="IZZ134" s="140"/>
      <c r="JAA134" s="140"/>
      <c r="JAB134" s="140"/>
      <c r="JAC134" s="140"/>
      <c r="JAD134" s="140"/>
      <c r="JAE134" s="140"/>
      <c r="JAF134" s="140"/>
      <c r="JAG134" s="140"/>
      <c r="JAH134" s="140"/>
      <c r="JAI134" s="140"/>
      <c r="JAJ134" s="140"/>
      <c r="JAK134" s="140"/>
      <c r="JAL134" s="140"/>
      <c r="JAM134" s="140"/>
      <c r="JAN134" s="140"/>
      <c r="JAO134" s="140"/>
      <c r="JAP134" s="140"/>
      <c r="JAQ134" s="140"/>
      <c r="JAR134" s="140"/>
      <c r="JAS134" s="140"/>
      <c r="JAT134" s="140"/>
      <c r="JAU134" s="140"/>
      <c r="JAV134" s="140"/>
      <c r="JAW134" s="140"/>
      <c r="JAX134" s="140"/>
      <c r="JAY134" s="140"/>
      <c r="JAZ134" s="140"/>
      <c r="JBA134" s="140"/>
      <c r="JBB134" s="140"/>
      <c r="JBC134" s="140"/>
      <c r="JBD134" s="140"/>
      <c r="JBE134" s="140"/>
      <c r="JBF134" s="140"/>
      <c r="JBG134" s="140"/>
      <c r="JBH134" s="140"/>
      <c r="JBI134" s="140"/>
      <c r="JBJ134" s="140"/>
      <c r="JBK134" s="140"/>
      <c r="JBL134" s="140"/>
      <c r="JBM134" s="140"/>
      <c r="JBN134" s="140"/>
      <c r="JBO134" s="140"/>
      <c r="JBP134" s="140"/>
      <c r="JBQ134" s="140"/>
      <c r="JBR134" s="140"/>
      <c r="JBS134" s="140"/>
      <c r="JBT134" s="140"/>
      <c r="JBU134" s="140"/>
      <c r="JBV134" s="140"/>
      <c r="JBW134" s="140"/>
      <c r="JBX134" s="140"/>
      <c r="JBY134" s="140"/>
      <c r="JBZ134" s="140"/>
      <c r="JCA134" s="140"/>
      <c r="JCB134" s="140"/>
      <c r="JCC134" s="140"/>
      <c r="JCD134" s="140"/>
      <c r="JCE134" s="140"/>
      <c r="JCF134" s="140"/>
      <c r="JCG134" s="140"/>
      <c r="JCH134" s="140"/>
      <c r="JCI134" s="140"/>
      <c r="JCJ134" s="140"/>
      <c r="JCK134" s="140"/>
      <c r="JCL134" s="140"/>
      <c r="JCM134" s="140"/>
      <c r="JCN134" s="140"/>
      <c r="JCO134" s="140"/>
      <c r="JCP134" s="140"/>
      <c r="JCQ134" s="140"/>
      <c r="JCR134" s="140"/>
      <c r="JCS134" s="140"/>
      <c r="JCT134" s="140"/>
      <c r="JCU134" s="140"/>
      <c r="JCV134" s="140"/>
      <c r="JCW134" s="140"/>
      <c r="JCX134" s="140"/>
      <c r="JCY134" s="140"/>
      <c r="JCZ134" s="140"/>
      <c r="JDA134" s="140"/>
      <c r="JDB134" s="140"/>
      <c r="JDC134" s="140"/>
      <c r="JDD134" s="140"/>
      <c r="JDE134" s="140"/>
      <c r="JDF134" s="140"/>
      <c r="JDG134" s="140"/>
      <c r="JDH134" s="140"/>
      <c r="JDI134" s="140"/>
      <c r="JDJ134" s="140"/>
      <c r="JDK134" s="140"/>
      <c r="JDL134" s="140"/>
      <c r="JDM134" s="140"/>
      <c r="JDN134" s="140"/>
      <c r="JDO134" s="140"/>
      <c r="JDP134" s="140"/>
      <c r="JDQ134" s="140"/>
      <c r="JDR134" s="140"/>
      <c r="JDS134" s="140"/>
      <c r="JDT134" s="140"/>
      <c r="JDU134" s="140"/>
      <c r="JDV134" s="140"/>
      <c r="JDW134" s="140"/>
      <c r="JDX134" s="140"/>
      <c r="JDY134" s="140"/>
      <c r="JDZ134" s="140"/>
      <c r="JEA134" s="140"/>
      <c r="JEB134" s="140"/>
      <c r="JEC134" s="140"/>
      <c r="JED134" s="140"/>
      <c r="JEE134" s="140"/>
      <c r="JEF134" s="140"/>
      <c r="JEG134" s="140"/>
      <c r="JEH134" s="140"/>
      <c r="JEI134" s="140"/>
      <c r="JEJ134" s="140"/>
      <c r="JEK134" s="140"/>
      <c r="JEL134" s="140"/>
      <c r="JEM134" s="140"/>
      <c r="JEN134" s="140"/>
      <c r="JEO134" s="140"/>
      <c r="JEP134" s="140"/>
      <c r="JEQ134" s="140"/>
      <c r="JER134" s="140"/>
      <c r="JES134" s="140"/>
      <c r="JET134" s="140"/>
      <c r="JEU134" s="140"/>
      <c r="JEV134" s="140"/>
      <c r="JEW134" s="140"/>
      <c r="JEX134" s="140"/>
      <c r="JEY134" s="140"/>
      <c r="JEZ134" s="140"/>
      <c r="JFA134" s="140"/>
      <c r="JFB134" s="140"/>
      <c r="JFC134" s="140"/>
      <c r="JFD134" s="140"/>
      <c r="JFE134" s="140"/>
      <c r="JFF134" s="140"/>
      <c r="JFG134" s="140"/>
      <c r="JFH134" s="140"/>
      <c r="JFI134" s="140"/>
      <c r="JFJ134" s="140"/>
      <c r="JFK134" s="140"/>
      <c r="JFL134" s="140"/>
      <c r="JFM134" s="140"/>
      <c r="JFN134" s="140"/>
      <c r="JFO134" s="140"/>
      <c r="JFP134" s="140"/>
      <c r="JFQ134" s="140"/>
      <c r="JFR134" s="140"/>
      <c r="JFS134" s="140"/>
      <c r="JFT134" s="140"/>
      <c r="JFU134" s="140"/>
      <c r="JFV134" s="140"/>
      <c r="JFW134" s="140"/>
      <c r="JFX134" s="140"/>
      <c r="JFY134" s="140"/>
      <c r="JFZ134" s="140"/>
      <c r="JGA134" s="140"/>
      <c r="JGB134" s="140"/>
      <c r="JGC134" s="140"/>
      <c r="JGD134" s="140"/>
      <c r="JGE134" s="140"/>
      <c r="JGF134" s="140"/>
      <c r="JGG134" s="140"/>
      <c r="JGH134" s="140"/>
      <c r="JGI134" s="140"/>
      <c r="JGJ134" s="140"/>
      <c r="JGK134" s="140"/>
      <c r="JGL134" s="140"/>
      <c r="JGM134" s="140"/>
      <c r="JGN134" s="140"/>
      <c r="JGO134" s="140"/>
      <c r="JGP134" s="140"/>
      <c r="JGQ134" s="140"/>
      <c r="JGR134" s="140"/>
      <c r="JGS134" s="140"/>
      <c r="JGT134" s="140"/>
      <c r="JGU134" s="140"/>
      <c r="JGV134" s="140"/>
      <c r="JGW134" s="140"/>
      <c r="JGX134" s="140"/>
      <c r="JGY134" s="140"/>
      <c r="JGZ134" s="140"/>
      <c r="JHA134" s="140"/>
      <c r="JHB134" s="140"/>
      <c r="JHC134" s="140"/>
      <c r="JHD134" s="140"/>
      <c r="JHE134" s="140"/>
      <c r="JHF134" s="140"/>
      <c r="JHG134" s="140"/>
      <c r="JHH134" s="140"/>
      <c r="JHI134" s="140"/>
      <c r="JHJ134" s="140"/>
      <c r="JHK134" s="140"/>
      <c r="JHL134" s="140"/>
      <c r="JHM134" s="140"/>
      <c r="JHN134" s="140"/>
      <c r="JHO134" s="140"/>
      <c r="JHP134" s="140"/>
      <c r="JHQ134" s="140"/>
      <c r="JHR134" s="140"/>
      <c r="JHS134" s="140"/>
      <c r="JHT134" s="140"/>
      <c r="JHU134" s="140"/>
      <c r="JHV134" s="140"/>
      <c r="JHW134" s="140"/>
      <c r="JHX134" s="140"/>
      <c r="JHY134" s="140"/>
      <c r="JHZ134" s="140"/>
      <c r="JIA134" s="140"/>
      <c r="JIB134" s="140"/>
      <c r="JIC134" s="140"/>
      <c r="JID134" s="140"/>
      <c r="JIE134" s="140"/>
      <c r="JIF134" s="140"/>
      <c r="JIG134" s="140"/>
      <c r="JIH134" s="140"/>
      <c r="JII134" s="140"/>
      <c r="JIJ134" s="140"/>
      <c r="JIK134" s="140"/>
      <c r="JIL134" s="140"/>
      <c r="JIM134" s="140"/>
      <c r="JIN134" s="140"/>
      <c r="JIO134" s="140"/>
      <c r="JIP134" s="140"/>
      <c r="JIQ134" s="140"/>
      <c r="JIR134" s="140"/>
      <c r="JIS134" s="140"/>
      <c r="JIT134" s="140"/>
      <c r="JIU134" s="140"/>
      <c r="JIV134" s="140"/>
      <c r="JIW134" s="140"/>
      <c r="JIX134" s="140"/>
      <c r="JIY134" s="140"/>
      <c r="JIZ134" s="140"/>
      <c r="JJA134" s="140"/>
      <c r="JJB134" s="140"/>
      <c r="JJC134" s="140"/>
      <c r="JJD134" s="140"/>
      <c r="JJE134" s="140"/>
      <c r="JJF134" s="140"/>
      <c r="JJG134" s="140"/>
      <c r="JJH134" s="140"/>
      <c r="JJI134" s="140"/>
      <c r="JJJ134" s="140"/>
      <c r="JJK134" s="140"/>
      <c r="JJL134" s="140"/>
      <c r="JJM134" s="140"/>
      <c r="JJN134" s="140"/>
      <c r="JJO134" s="140"/>
      <c r="JJP134" s="140"/>
      <c r="JJQ134" s="140"/>
      <c r="JJR134" s="140"/>
      <c r="JJS134" s="140"/>
      <c r="JJT134" s="140"/>
      <c r="JJU134" s="140"/>
      <c r="JJV134" s="140"/>
      <c r="JJW134" s="140"/>
      <c r="JJX134" s="140"/>
      <c r="JJY134" s="140"/>
      <c r="JJZ134" s="140"/>
      <c r="JKA134" s="140"/>
      <c r="JKB134" s="140"/>
      <c r="JKC134" s="140"/>
      <c r="JKD134" s="140"/>
      <c r="JKE134" s="140"/>
      <c r="JKF134" s="140"/>
      <c r="JKG134" s="140"/>
      <c r="JKH134" s="140"/>
      <c r="JKI134" s="140"/>
      <c r="JKJ134" s="140"/>
      <c r="JKK134" s="140"/>
      <c r="JKL134" s="140"/>
      <c r="JKM134" s="140"/>
      <c r="JKN134" s="140"/>
      <c r="JKO134" s="140"/>
      <c r="JKP134" s="140"/>
      <c r="JKQ134" s="140"/>
      <c r="JKR134" s="140"/>
      <c r="JKS134" s="140"/>
      <c r="JKT134" s="140"/>
      <c r="JKU134" s="140"/>
      <c r="JKV134" s="140"/>
      <c r="JKW134" s="140"/>
      <c r="JKX134" s="140"/>
      <c r="JKY134" s="140"/>
      <c r="JKZ134" s="140"/>
      <c r="JLA134" s="140"/>
      <c r="JLB134" s="140"/>
      <c r="JLC134" s="140"/>
      <c r="JLD134" s="140"/>
      <c r="JLE134" s="140"/>
      <c r="JLF134" s="140"/>
      <c r="JLG134" s="140"/>
      <c r="JLH134" s="140"/>
      <c r="JLI134" s="140"/>
      <c r="JLJ134" s="140"/>
      <c r="JLK134" s="140"/>
      <c r="JLL134" s="140"/>
      <c r="JLM134" s="140"/>
      <c r="JLN134" s="140"/>
      <c r="JLO134" s="140"/>
      <c r="JLP134" s="140"/>
      <c r="JLQ134" s="140"/>
      <c r="JLR134" s="140"/>
      <c r="JLS134" s="140"/>
      <c r="JLT134" s="140"/>
      <c r="JLU134" s="140"/>
      <c r="JLV134" s="140"/>
      <c r="JLW134" s="140"/>
      <c r="JLX134" s="140"/>
      <c r="JLY134" s="140"/>
      <c r="JLZ134" s="140"/>
      <c r="JMA134" s="140"/>
      <c r="JMB134" s="140"/>
      <c r="JMC134" s="140"/>
      <c r="JMD134" s="140"/>
      <c r="JME134" s="140"/>
      <c r="JMF134" s="140"/>
      <c r="JMG134" s="140"/>
      <c r="JMH134" s="140"/>
      <c r="JMI134" s="140"/>
      <c r="JMJ134" s="140"/>
      <c r="JMK134" s="140"/>
      <c r="JML134" s="140"/>
      <c r="JMM134" s="140"/>
      <c r="JMN134" s="140"/>
      <c r="JMO134" s="140"/>
      <c r="JMP134" s="140"/>
      <c r="JMQ134" s="140"/>
      <c r="JMR134" s="140"/>
      <c r="JMS134" s="140"/>
      <c r="JMT134" s="140"/>
      <c r="JMU134" s="140"/>
      <c r="JMV134" s="140"/>
      <c r="JMW134" s="140"/>
      <c r="JMX134" s="140"/>
      <c r="JMY134" s="140"/>
      <c r="JMZ134" s="140"/>
      <c r="JNA134" s="140"/>
      <c r="JNB134" s="140"/>
      <c r="JNC134" s="140"/>
      <c r="JND134" s="140"/>
      <c r="JNE134" s="140"/>
      <c r="JNF134" s="140"/>
      <c r="JNG134" s="140"/>
      <c r="JNH134" s="140"/>
      <c r="JNI134" s="140"/>
      <c r="JNJ134" s="140"/>
      <c r="JNK134" s="140"/>
      <c r="JNL134" s="140"/>
      <c r="JNM134" s="140"/>
      <c r="JNN134" s="140"/>
      <c r="JNO134" s="140"/>
      <c r="JNP134" s="140"/>
      <c r="JNQ134" s="140"/>
      <c r="JNR134" s="140"/>
      <c r="JNS134" s="140"/>
      <c r="JNT134" s="140"/>
      <c r="JNU134" s="140"/>
      <c r="JNV134" s="140"/>
      <c r="JNW134" s="140"/>
      <c r="JNX134" s="140"/>
      <c r="JNY134" s="140"/>
      <c r="JNZ134" s="140"/>
      <c r="JOA134" s="140"/>
      <c r="JOB134" s="140"/>
      <c r="JOC134" s="140"/>
      <c r="JOD134" s="140"/>
      <c r="JOE134" s="140"/>
      <c r="JOF134" s="140"/>
      <c r="JOG134" s="140"/>
      <c r="JOH134" s="140"/>
      <c r="JOI134" s="140"/>
      <c r="JOJ134" s="140"/>
      <c r="JOK134" s="140"/>
      <c r="JOL134" s="140"/>
      <c r="JOM134" s="140"/>
      <c r="JON134" s="140"/>
      <c r="JOO134" s="140"/>
      <c r="JOP134" s="140"/>
      <c r="JOQ134" s="140"/>
      <c r="JOR134" s="140"/>
      <c r="JOS134" s="140"/>
      <c r="JOT134" s="140"/>
      <c r="JOU134" s="140"/>
      <c r="JOV134" s="140"/>
      <c r="JOW134" s="140"/>
      <c r="JOX134" s="140"/>
      <c r="JOY134" s="140"/>
      <c r="JOZ134" s="140"/>
      <c r="JPA134" s="140"/>
      <c r="JPB134" s="140"/>
      <c r="JPC134" s="140"/>
      <c r="JPD134" s="140"/>
      <c r="JPE134" s="140"/>
      <c r="JPF134" s="140"/>
      <c r="JPG134" s="140"/>
      <c r="JPH134" s="140"/>
      <c r="JPI134" s="140"/>
      <c r="JPJ134" s="140"/>
      <c r="JPK134" s="140"/>
      <c r="JPL134" s="140"/>
      <c r="JPM134" s="140"/>
      <c r="JPN134" s="140"/>
      <c r="JPO134" s="140"/>
      <c r="JPP134" s="140"/>
      <c r="JPQ134" s="140"/>
      <c r="JPR134" s="140"/>
      <c r="JPS134" s="140"/>
      <c r="JPT134" s="140"/>
      <c r="JPU134" s="140"/>
      <c r="JPV134" s="140"/>
      <c r="JPW134" s="140"/>
      <c r="JPX134" s="140"/>
      <c r="JPY134" s="140"/>
      <c r="JPZ134" s="140"/>
      <c r="JQA134" s="140"/>
      <c r="JQB134" s="140"/>
      <c r="JQC134" s="140"/>
      <c r="JQD134" s="140"/>
      <c r="JQE134" s="140"/>
      <c r="JQF134" s="140"/>
      <c r="JQG134" s="140"/>
      <c r="JQH134" s="140"/>
      <c r="JQI134" s="140"/>
      <c r="JQJ134" s="140"/>
      <c r="JQK134" s="140"/>
      <c r="JQL134" s="140"/>
      <c r="JQM134" s="140"/>
      <c r="JQN134" s="140"/>
      <c r="JQO134" s="140"/>
      <c r="JQP134" s="140"/>
      <c r="JQQ134" s="140"/>
      <c r="JQR134" s="140"/>
      <c r="JQS134" s="140"/>
      <c r="JQT134" s="140"/>
      <c r="JQU134" s="140"/>
      <c r="JQV134" s="140"/>
      <c r="JQW134" s="140"/>
      <c r="JQX134" s="140"/>
      <c r="JQY134" s="140"/>
      <c r="JQZ134" s="140"/>
      <c r="JRA134" s="140"/>
      <c r="JRB134" s="140"/>
      <c r="JRC134" s="140"/>
      <c r="JRD134" s="140"/>
      <c r="JRE134" s="140"/>
      <c r="JRF134" s="140"/>
      <c r="JRG134" s="140"/>
      <c r="JRH134" s="140"/>
      <c r="JRI134" s="140"/>
      <c r="JRJ134" s="140"/>
      <c r="JRK134" s="140"/>
      <c r="JRL134" s="140"/>
      <c r="JRM134" s="140"/>
      <c r="JRN134" s="140"/>
      <c r="JRO134" s="140"/>
      <c r="JRP134" s="140"/>
      <c r="JRQ134" s="140"/>
      <c r="JRR134" s="140"/>
      <c r="JRS134" s="140"/>
      <c r="JRT134" s="140"/>
      <c r="JRU134" s="140"/>
      <c r="JRV134" s="140"/>
      <c r="JRW134" s="140"/>
      <c r="JRX134" s="140"/>
      <c r="JRY134" s="140"/>
      <c r="JRZ134" s="140"/>
      <c r="JSA134" s="140"/>
      <c r="JSB134" s="140"/>
      <c r="JSC134" s="140"/>
      <c r="JSD134" s="140"/>
      <c r="JSE134" s="140"/>
      <c r="JSF134" s="140"/>
      <c r="JSG134" s="140"/>
      <c r="JSH134" s="140"/>
      <c r="JSI134" s="140"/>
      <c r="JSJ134" s="140"/>
      <c r="JSK134" s="140"/>
      <c r="JSL134" s="140"/>
      <c r="JSM134" s="140"/>
      <c r="JSN134" s="140"/>
      <c r="JSO134" s="140"/>
      <c r="JSP134" s="140"/>
      <c r="JSQ134" s="140"/>
      <c r="JSR134" s="140"/>
      <c r="JSS134" s="140"/>
      <c r="JST134" s="140"/>
      <c r="JSU134" s="140"/>
      <c r="JSV134" s="140"/>
      <c r="JSW134" s="140"/>
      <c r="JSX134" s="140"/>
      <c r="JSY134" s="140"/>
      <c r="JSZ134" s="140"/>
      <c r="JTA134" s="140"/>
      <c r="JTB134" s="140"/>
      <c r="JTC134" s="140"/>
      <c r="JTD134" s="140"/>
      <c r="JTE134" s="140"/>
      <c r="JTF134" s="140"/>
      <c r="JTG134" s="140"/>
      <c r="JTH134" s="140"/>
      <c r="JTI134" s="140"/>
      <c r="JTJ134" s="140"/>
      <c r="JTK134" s="140"/>
      <c r="JTL134" s="140"/>
      <c r="JTM134" s="140"/>
      <c r="JTN134" s="140"/>
      <c r="JTO134" s="140"/>
      <c r="JTP134" s="140"/>
      <c r="JTQ134" s="140"/>
      <c r="JTR134" s="140"/>
      <c r="JTS134" s="140"/>
      <c r="JTT134" s="140"/>
      <c r="JTU134" s="140"/>
      <c r="JTV134" s="140"/>
      <c r="JTW134" s="140"/>
      <c r="JTX134" s="140"/>
      <c r="JTY134" s="140"/>
      <c r="JTZ134" s="140"/>
      <c r="JUA134" s="140"/>
      <c r="JUB134" s="140"/>
      <c r="JUC134" s="140"/>
      <c r="JUD134" s="140"/>
      <c r="JUE134" s="140"/>
      <c r="JUF134" s="140"/>
      <c r="JUG134" s="140"/>
      <c r="JUH134" s="140"/>
      <c r="JUI134" s="140"/>
      <c r="JUJ134" s="140"/>
      <c r="JUK134" s="140"/>
      <c r="JUL134" s="140"/>
      <c r="JUM134" s="140"/>
      <c r="JUN134" s="140"/>
      <c r="JUO134" s="140"/>
      <c r="JUP134" s="140"/>
      <c r="JUQ134" s="140"/>
      <c r="JUR134" s="140"/>
      <c r="JUS134" s="140"/>
      <c r="JUT134" s="140"/>
      <c r="JUU134" s="140"/>
      <c r="JUV134" s="140"/>
      <c r="JUW134" s="140"/>
      <c r="JUX134" s="140"/>
      <c r="JUY134" s="140"/>
      <c r="JUZ134" s="140"/>
      <c r="JVA134" s="140"/>
      <c r="JVB134" s="140"/>
      <c r="JVC134" s="140"/>
      <c r="JVD134" s="140"/>
      <c r="JVE134" s="140"/>
      <c r="JVF134" s="140"/>
      <c r="JVG134" s="140"/>
      <c r="JVH134" s="140"/>
      <c r="JVI134" s="140"/>
      <c r="JVJ134" s="140"/>
      <c r="JVK134" s="140"/>
      <c r="JVL134" s="140"/>
      <c r="JVM134" s="140"/>
      <c r="JVN134" s="140"/>
      <c r="JVO134" s="140"/>
      <c r="JVP134" s="140"/>
      <c r="JVQ134" s="140"/>
      <c r="JVR134" s="140"/>
      <c r="JVS134" s="140"/>
      <c r="JVT134" s="140"/>
      <c r="JVU134" s="140"/>
      <c r="JVV134" s="140"/>
      <c r="JVW134" s="140"/>
      <c r="JVX134" s="140"/>
      <c r="JVY134" s="140"/>
      <c r="JVZ134" s="140"/>
      <c r="JWA134" s="140"/>
      <c r="JWB134" s="140"/>
      <c r="JWC134" s="140"/>
      <c r="JWD134" s="140"/>
      <c r="JWE134" s="140"/>
      <c r="JWF134" s="140"/>
      <c r="JWG134" s="140"/>
      <c r="JWH134" s="140"/>
      <c r="JWI134" s="140"/>
      <c r="JWJ134" s="140"/>
      <c r="JWK134" s="140"/>
      <c r="JWL134" s="140"/>
      <c r="JWM134" s="140"/>
      <c r="JWN134" s="140"/>
      <c r="JWO134" s="140"/>
      <c r="JWP134" s="140"/>
      <c r="JWQ134" s="140"/>
      <c r="JWR134" s="140"/>
      <c r="JWS134" s="140"/>
      <c r="JWT134" s="140"/>
      <c r="JWU134" s="140"/>
      <c r="JWV134" s="140"/>
      <c r="JWW134" s="140"/>
      <c r="JWX134" s="140"/>
      <c r="JWY134" s="140"/>
      <c r="JWZ134" s="140"/>
      <c r="JXA134" s="140"/>
      <c r="JXB134" s="140"/>
      <c r="JXC134" s="140"/>
      <c r="JXD134" s="140"/>
      <c r="JXE134" s="140"/>
      <c r="JXF134" s="140"/>
      <c r="JXG134" s="140"/>
      <c r="JXH134" s="140"/>
      <c r="JXI134" s="140"/>
      <c r="JXJ134" s="140"/>
      <c r="JXK134" s="140"/>
      <c r="JXL134" s="140"/>
      <c r="JXM134" s="140"/>
      <c r="JXN134" s="140"/>
      <c r="JXO134" s="140"/>
      <c r="JXP134" s="140"/>
      <c r="JXQ134" s="140"/>
      <c r="JXR134" s="140"/>
      <c r="JXS134" s="140"/>
      <c r="JXT134" s="140"/>
      <c r="JXU134" s="140"/>
      <c r="JXV134" s="140"/>
      <c r="JXW134" s="140"/>
      <c r="JXX134" s="140"/>
      <c r="JXY134" s="140"/>
      <c r="JXZ134" s="140"/>
      <c r="JYA134" s="140"/>
      <c r="JYB134" s="140"/>
      <c r="JYC134" s="140"/>
      <c r="JYD134" s="140"/>
      <c r="JYE134" s="140"/>
      <c r="JYF134" s="140"/>
      <c r="JYG134" s="140"/>
      <c r="JYH134" s="140"/>
      <c r="JYI134" s="140"/>
      <c r="JYJ134" s="140"/>
      <c r="JYK134" s="140"/>
      <c r="JYL134" s="140"/>
      <c r="JYM134" s="140"/>
      <c r="JYN134" s="140"/>
      <c r="JYO134" s="140"/>
      <c r="JYP134" s="140"/>
      <c r="JYQ134" s="140"/>
      <c r="JYR134" s="140"/>
      <c r="JYS134" s="140"/>
      <c r="JYT134" s="140"/>
      <c r="JYU134" s="140"/>
      <c r="JYV134" s="140"/>
      <c r="JYW134" s="140"/>
      <c r="JYX134" s="140"/>
      <c r="JYY134" s="140"/>
      <c r="JYZ134" s="140"/>
      <c r="JZA134" s="140"/>
      <c r="JZB134" s="140"/>
      <c r="JZC134" s="140"/>
      <c r="JZD134" s="140"/>
      <c r="JZE134" s="140"/>
      <c r="JZF134" s="140"/>
      <c r="JZG134" s="140"/>
      <c r="JZH134" s="140"/>
      <c r="JZI134" s="140"/>
      <c r="JZJ134" s="140"/>
      <c r="JZK134" s="140"/>
      <c r="JZL134" s="140"/>
      <c r="JZM134" s="140"/>
      <c r="JZN134" s="140"/>
      <c r="JZO134" s="140"/>
      <c r="JZP134" s="140"/>
      <c r="JZQ134" s="140"/>
      <c r="JZR134" s="140"/>
      <c r="JZS134" s="140"/>
      <c r="JZT134" s="140"/>
      <c r="JZU134" s="140"/>
      <c r="JZV134" s="140"/>
      <c r="JZW134" s="140"/>
      <c r="JZX134" s="140"/>
      <c r="JZY134" s="140"/>
      <c r="JZZ134" s="140"/>
      <c r="KAA134" s="140"/>
      <c r="KAB134" s="140"/>
      <c r="KAC134" s="140"/>
      <c r="KAD134" s="140"/>
      <c r="KAE134" s="140"/>
      <c r="KAF134" s="140"/>
      <c r="KAG134" s="140"/>
      <c r="KAH134" s="140"/>
      <c r="KAI134" s="140"/>
      <c r="KAJ134" s="140"/>
      <c r="KAK134" s="140"/>
      <c r="KAL134" s="140"/>
      <c r="KAM134" s="140"/>
      <c r="KAN134" s="140"/>
      <c r="KAO134" s="140"/>
      <c r="KAP134" s="140"/>
      <c r="KAQ134" s="140"/>
      <c r="KAR134" s="140"/>
      <c r="KAS134" s="140"/>
      <c r="KAT134" s="140"/>
      <c r="KAU134" s="140"/>
      <c r="KAV134" s="140"/>
      <c r="KAW134" s="140"/>
      <c r="KAX134" s="140"/>
      <c r="KAY134" s="140"/>
      <c r="KAZ134" s="140"/>
      <c r="KBA134" s="140"/>
      <c r="KBB134" s="140"/>
      <c r="KBC134" s="140"/>
      <c r="KBD134" s="140"/>
      <c r="KBE134" s="140"/>
      <c r="KBF134" s="140"/>
      <c r="KBG134" s="140"/>
      <c r="KBH134" s="140"/>
      <c r="KBI134" s="140"/>
      <c r="KBJ134" s="140"/>
      <c r="KBK134" s="140"/>
      <c r="KBL134" s="140"/>
      <c r="KBM134" s="140"/>
      <c r="KBN134" s="140"/>
      <c r="KBO134" s="140"/>
      <c r="KBP134" s="140"/>
      <c r="KBQ134" s="140"/>
      <c r="KBR134" s="140"/>
      <c r="KBS134" s="140"/>
      <c r="KBT134" s="140"/>
      <c r="KBU134" s="140"/>
      <c r="KBV134" s="140"/>
      <c r="KBW134" s="140"/>
      <c r="KBX134" s="140"/>
      <c r="KBY134" s="140"/>
      <c r="KBZ134" s="140"/>
      <c r="KCA134" s="140"/>
      <c r="KCB134" s="140"/>
      <c r="KCC134" s="140"/>
      <c r="KCD134" s="140"/>
      <c r="KCE134" s="140"/>
      <c r="KCF134" s="140"/>
      <c r="KCG134" s="140"/>
      <c r="KCH134" s="140"/>
      <c r="KCI134" s="140"/>
      <c r="KCJ134" s="140"/>
      <c r="KCK134" s="140"/>
      <c r="KCL134" s="140"/>
      <c r="KCM134" s="140"/>
      <c r="KCN134" s="140"/>
      <c r="KCO134" s="140"/>
      <c r="KCP134" s="140"/>
      <c r="KCQ134" s="140"/>
      <c r="KCR134" s="140"/>
      <c r="KCS134" s="140"/>
      <c r="KCT134" s="140"/>
      <c r="KCU134" s="140"/>
      <c r="KCV134" s="140"/>
      <c r="KCW134" s="140"/>
      <c r="KCX134" s="140"/>
      <c r="KCY134" s="140"/>
      <c r="KCZ134" s="140"/>
      <c r="KDA134" s="140"/>
      <c r="KDB134" s="140"/>
      <c r="KDC134" s="140"/>
      <c r="KDD134" s="140"/>
      <c r="KDE134" s="140"/>
      <c r="KDF134" s="140"/>
      <c r="KDG134" s="140"/>
      <c r="KDH134" s="140"/>
      <c r="KDI134" s="140"/>
      <c r="KDJ134" s="140"/>
      <c r="KDK134" s="140"/>
      <c r="KDL134" s="140"/>
      <c r="KDM134" s="140"/>
      <c r="KDN134" s="140"/>
      <c r="KDO134" s="140"/>
      <c r="KDP134" s="140"/>
      <c r="KDQ134" s="140"/>
      <c r="KDR134" s="140"/>
      <c r="KDS134" s="140"/>
      <c r="KDT134" s="140"/>
      <c r="KDU134" s="140"/>
      <c r="KDV134" s="140"/>
      <c r="KDW134" s="140"/>
      <c r="KDX134" s="140"/>
      <c r="KDY134" s="140"/>
      <c r="KDZ134" s="140"/>
      <c r="KEA134" s="140"/>
      <c r="KEB134" s="140"/>
      <c r="KEC134" s="140"/>
      <c r="KED134" s="140"/>
      <c r="KEE134" s="140"/>
      <c r="KEF134" s="140"/>
      <c r="KEG134" s="140"/>
      <c r="KEH134" s="140"/>
      <c r="KEI134" s="140"/>
      <c r="KEJ134" s="140"/>
      <c r="KEK134" s="140"/>
      <c r="KEL134" s="140"/>
      <c r="KEM134" s="140"/>
      <c r="KEN134" s="140"/>
      <c r="KEO134" s="140"/>
      <c r="KEP134" s="140"/>
      <c r="KEQ134" s="140"/>
      <c r="KER134" s="140"/>
      <c r="KES134" s="140"/>
      <c r="KET134" s="140"/>
      <c r="KEU134" s="140"/>
      <c r="KEV134" s="140"/>
      <c r="KEW134" s="140"/>
      <c r="KEX134" s="140"/>
      <c r="KEY134" s="140"/>
      <c r="KEZ134" s="140"/>
      <c r="KFA134" s="140"/>
      <c r="KFB134" s="140"/>
      <c r="KFC134" s="140"/>
      <c r="KFD134" s="140"/>
      <c r="KFE134" s="140"/>
      <c r="KFF134" s="140"/>
      <c r="KFG134" s="140"/>
      <c r="KFH134" s="140"/>
      <c r="KFI134" s="140"/>
      <c r="KFJ134" s="140"/>
      <c r="KFK134" s="140"/>
      <c r="KFL134" s="140"/>
      <c r="KFM134" s="140"/>
      <c r="KFN134" s="140"/>
      <c r="KFO134" s="140"/>
      <c r="KFP134" s="140"/>
      <c r="KFQ134" s="140"/>
      <c r="KFR134" s="140"/>
      <c r="KFS134" s="140"/>
      <c r="KFT134" s="140"/>
      <c r="KFU134" s="140"/>
      <c r="KFV134" s="140"/>
      <c r="KFW134" s="140"/>
      <c r="KFX134" s="140"/>
      <c r="KFY134" s="140"/>
      <c r="KFZ134" s="140"/>
      <c r="KGA134" s="140"/>
      <c r="KGB134" s="140"/>
      <c r="KGC134" s="140"/>
      <c r="KGD134" s="140"/>
      <c r="KGE134" s="140"/>
      <c r="KGF134" s="140"/>
      <c r="KGG134" s="140"/>
      <c r="KGH134" s="140"/>
      <c r="KGI134" s="140"/>
      <c r="KGJ134" s="140"/>
      <c r="KGK134" s="140"/>
      <c r="KGL134" s="140"/>
      <c r="KGM134" s="140"/>
      <c r="KGN134" s="140"/>
      <c r="KGO134" s="140"/>
      <c r="KGP134" s="140"/>
      <c r="KGQ134" s="140"/>
      <c r="KGR134" s="140"/>
      <c r="KGS134" s="140"/>
      <c r="KGT134" s="140"/>
      <c r="KGU134" s="140"/>
      <c r="KGV134" s="140"/>
      <c r="KGW134" s="140"/>
      <c r="KGX134" s="140"/>
      <c r="KGY134" s="140"/>
      <c r="KGZ134" s="140"/>
      <c r="KHA134" s="140"/>
      <c r="KHB134" s="140"/>
      <c r="KHC134" s="140"/>
      <c r="KHD134" s="140"/>
      <c r="KHE134" s="140"/>
      <c r="KHF134" s="140"/>
      <c r="KHG134" s="140"/>
      <c r="KHH134" s="140"/>
      <c r="KHI134" s="140"/>
      <c r="KHJ134" s="140"/>
      <c r="KHK134" s="140"/>
      <c r="KHL134" s="140"/>
      <c r="KHM134" s="140"/>
      <c r="KHN134" s="140"/>
      <c r="KHO134" s="140"/>
      <c r="KHP134" s="140"/>
      <c r="KHQ134" s="140"/>
      <c r="KHR134" s="140"/>
      <c r="KHS134" s="140"/>
      <c r="KHT134" s="140"/>
      <c r="KHU134" s="140"/>
      <c r="KHV134" s="140"/>
      <c r="KHW134" s="140"/>
      <c r="KHX134" s="140"/>
      <c r="KHY134" s="140"/>
      <c r="KHZ134" s="140"/>
      <c r="KIA134" s="140"/>
      <c r="KIB134" s="140"/>
      <c r="KIC134" s="140"/>
      <c r="KID134" s="140"/>
      <c r="KIE134" s="140"/>
      <c r="KIF134" s="140"/>
      <c r="KIG134" s="140"/>
      <c r="KIH134" s="140"/>
      <c r="KII134" s="140"/>
      <c r="KIJ134" s="140"/>
      <c r="KIK134" s="140"/>
      <c r="KIL134" s="140"/>
      <c r="KIM134" s="140"/>
      <c r="KIN134" s="140"/>
      <c r="KIO134" s="140"/>
      <c r="KIP134" s="140"/>
      <c r="KIQ134" s="140"/>
      <c r="KIR134" s="140"/>
      <c r="KIS134" s="140"/>
      <c r="KIT134" s="140"/>
      <c r="KIU134" s="140"/>
      <c r="KIV134" s="140"/>
      <c r="KIW134" s="140"/>
      <c r="KIX134" s="140"/>
      <c r="KIY134" s="140"/>
      <c r="KIZ134" s="140"/>
      <c r="KJA134" s="140"/>
      <c r="KJB134" s="140"/>
      <c r="KJC134" s="140"/>
      <c r="KJD134" s="140"/>
      <c r="KJE134" s="140"/>
      <c r="KJF134" s="140"/>
      <c r="KJG134" s="140"/>
      <c r="KJH134" s="140"/>
      <c r="KJI134" s="140"/>
      <c r="KJJ134" s="140"/>
      <c r="KJK134" s="140"/>
      <c r="KJL134" s="140"/>
      <c r="KJM134" s="140"/>
      <c r="KJN134" s="140"/>
      <c r="KJO134" s="140"/>
      <c r="KJP134" s="140"/>
      <c r="KJQ134" s="140"/>
      <c r="KJR134" s="140"/>
      <c r="KJS134" s="140"/>
      <c r="KJT134" s="140"/>
      <c r="KJU134" s="140"/>
      <c r="KJV134" s="140"/>
      <c r="KJW134" s="140"/>
      <c r="KJX134" s="140"/>
      <c r="KJY134" s="140"/>
      <c r="KJZ134" s="140"/>
      <c r="KKA134" s="140"/>
      <c r="KKB134" s="140"/>
      <c r="KKC134" s="140"/>
      <c r="KKD134" s="140"/>
      <c r="KKE134" s="140"/>
      <c r="KKF134" s="140"/>
      <c r="KKG134" s="140"/>
      <c r="KKH134" s="140"/>
      <c r="KKI134" s="140"/>
      <c r="KKJ134" s="140"/>
      <c r="KKK134" s="140"/>
      <c r="KKL134" s="140"/>
      <c r="KKM134" s="140"/>
      <c r="KKN134" s="140"/>
      <c r="KKO134" s="140"/>
      <c r="KKP134" s="140"/>
      <c r="KKQ134" s="140"/>
      <c r="KKR134" s="140"/>
      <c r="KKS134" s="140"/>
      <c r="KKT134" s="140"/>
      <c r="KKU134" s="140"/>
      <c r="KKV134" s="140"/>
      <c r="KKW134" s="140"/>
      <c r="KKX134" s="140"/>
      <c r="KKY134" s="140"/>
      <c r="KKZ134" s="140"/>
      <c r="KLA134" s="140"/>
      <c r="KLB134" s="140"/>
      <c r="KLC134" s="140"/>
      <c r="KLD134" s="140"/>
      <c r="KLE134" s="140"/>
      <c r="KLF134" s="140"/>
      <c r="KLG134" s="140"/>
      <c r="KLH134" s="140"/>
      <c r="KLI134" s="140"/>
      <c r="KLJ134" s="140"/>
      <c r="KLK134" s="140"/>
      <c r="KLL134" s="140"/>
      <c r="KLM134" s="140"/>
      <c r="KLN134" s="140"/>
      <c r="KLO134" s="140"/>
      <c r="KLP134" s="140"/>
      <c r="KLQ134" s="140"/>
      <c r="KLR134" s="140"/>
      <c r="KLS134" s="140"/>
      <c r="KLT134" s="140"/>
      <c r="KLU134" s="140"/>
      <c r="KLV134" s="140"/>
      <c r="KLW134" s="140"/>
      <c r="KLX134" s="140"/>
      <c r="KLY134" s="140"/>
      <c r="KLZ134" s="140"/>
      <c r="KMA134" s="140"/>
      <c r="KMB134" s="140"/>
      <c r="KMC134" s="140"/>
      <c r="KMD134" s="140"/>
      <c r="KME134" s="140"/>
      <c r="KMF134" s="140"/>
      <c r="KMG134" s="140"/>
      <c r="KMH134" s="140"/>
      <c r="KMI134" s="140"/>
      <c r="KMJ134" s="140"/>
      <c r="KMK134" s="140"/>
      <c r="KML134" s="140"/>
      <c r="KMM134" s="140"/>
      <c r="KMN134" s="140"/>
      <c r="KMO134" s="140"/>
      <c r="KMP134" s="140"/>
      <c r="KMQ134" s="140"/>
      <c r="KMR134" s="140"/>
      <c r="KMS134" s="140"/>
      <c r="KMT134" s="140"/>
      <c r="KMU134" s="140"/>
      <c r="KMV134" s="140"/>
      <c r="KMW134" s="140"/>
      <c r="KMX134" s="140"/>
      <c r="KMY134" s="140"/>
      <c r="KMZ134" s="140"/>
      <c r="KNA134" s="140"/>
      <c r="KNB134" s="140"/>
      <c r="KNC134" s="140"/>
      <c r="KND134" s="140"/>
      <c r="KNE134" s="140"/>
      <c r="KNF134" s="140"/>
      <c r="KNG134" s="140"/>
      <c r="KNH134" s="140"/>
      <c r="KNI134" s="140"/>
      <c r="KNJ134" s="140"/>
      <c r="KNK134" s="140"/>
      <c r="KNL134" s="140"/>
      <c r="KNM134" s="140"/>
      <c r="KNN134" s="140"/>
      <c r="KNO134" s="140"/>
      <c r="KNP134" s="140"/>
      <c r="KNQ134" s="140"/>
      <c r="KNR134" s="140"/>
      <c r="KNS134" s="140"/>
      <c r="KNT134" s="140"/>
      <c r="KNU134" s="140"/>
      <c r="KNV134" s="140"/>
      <c r="KNW134" s="140"/>
      <c r="KNX134" s="140"/>
      <c r="KNY134" s="140"/>
      <c r="KNZ134" s="140"/>
      <c r="KOA134" s="140"/>
      <c r="KOB134" s="140"/>
      <c r="KOC134" s="140"/>
      <c r="KOD134" s="140"/>
      <c r="KOE134" s="140"/>
      <c r="KOF134" s="140"/>
      <c r="KOG134" s="140"/>
      <c r="KOH134" s="140"/>
      <c r="KOI134" s="140"/>
      <c r="KOJ134" s="140"/>
      <c r="KOK134" s="140"/>
      <c r="KOL134" s="140"/>
      <c r="KOM134" s="140"/>
      <c r="KON134" s="140"/>
      <c r="KOO134" s="140"/>
      <c r="KOP134" s="140"/>
      <c r="KOQ134" s="140"/>
      <c r="KOR134" s="140"/>
      <c r="KOS134" s="140"/>
      <c r="KOT134" s="140"/>
      <c r="KOU134" s="140"/>
      <c r="KOV134" s="140"/>
      <c r="KOW134" s="140"/>
      <c r="KOX134" s="140"/>
      <c r="KOY134" s="140"/>
      <c r="KOZ134" s="140"/>
      <c r="KPA134" s="140"/>
      <c r="KPB134" s="140"/>
      <c r="KPC134" s="140"/>
      <c r="KPD134" s="140"/>
      <c r="KPE134" s="140"/>
      <c r="KPF134" s="140"/>
      <c r="KPG134" s="140"/>
      <c r="KPH134" s="140"/>
      <c r="KPI134" s="140"/>
      <c r="KPJ134" s="140"/>
      <c r="KPK134" s="140"/>
      <c r="KPL134" s="140"/>
      <c r="KPM134" s="140"/>
      <c r="KPN134" s="140"/>
      <c r="KPO134" s="140"/>
      <c r="KPP134" s="140"/>
      <c r="KPQ134" s="140"/>
      <c r="KPR134" s="140"/>
      <c r="KPS134" s="140"/>
      <c r="KPT134" s="140"/>
      <c r="KPU134" s="140"/>
      <c r="KPV134" s="140"/>
      <c r="KPW134" s="140"/>
      <c r="KPX134" s="140"/>
      <c r="KPY134" s="140"/>
      <c r="KPZ134" s="140"/>
      <c r="KQA134" s="140"/>
      <c r="KQB134" s="140"/>
      <c r="KQC134" s="140"/>
      <c r="KQD134" s="140"/>
      <c r="KQE134" s="140"/>
      <c r="KQF134" s="140"/>
      <c r="KQG134" s="140"/>
      <c r="KQH134" s="140"/>
      <c r="KQI134" s="140"/>
      <c r="KQJ134" s="140"/>
      <c r="KQK134" s="140"/>
      <c r="KQL134" s="140"/>
      <c r="KQM134" s="140"/>
      <c r="KQN134" s="140"/>
      <c r="KQO134" s="140"/>
      <c r="KQP134" s="140"/>
      <c r="KQQ134" s="140"/>
      <c r="KQR134" s="140"/>
      <c r="KQS134" s="140"/>
      <c r="KQT134" s="140"/>
      <c r="KQU134" s="140"/>
      <c r="KQV134" s="140"/>
      <c r="KQW134" s="140"/>
      <c r="KQX134" s="140"/>
      <c r="KQY134" s="140"/>
      <c r="KQZ134" s="140"/>
      <c r="KRA134" s="140"/>
      <c r="KRB134" s="140"/>
      <c r="KRC134" s="140"/>
      <c r="KRD134" s="140"/>
      <c r="KRE134" s="140"/>
      <c r="KRF134" s="140"/>
      <c r="KRG134" s="140"/>
      <c r="KRH134" s="140"/>
      <c r="KRI134" s="140"/>
      <c r="KRJ134" s="140"/>
      <c r="KRK134" s="140"/>
      <c r="KRL134" s="140"/>
      <c r="KRM134" s="140"/>
      <c r="KRN134" s="140"/>
      <c r="KRO134" s="140"/>
      <c r="KRP134" s="140"/>
      <c r="KRQ134" s="140"/>
      <c r="KRR134" s="140"/>
      <c r="KRS134" s="140"/>
      <c r="KRT134" s="140"/>
      <c r="KRU134" s="140"/>
      <c r="KRV134" s="140"/>
      <c r="KRW134" s="140"/>
      <c r="KRX134" s="140"/>
      <c r="KRY134" s="140"/>
      <c r="KRZ134" s="140"/>
      <c r="KSA134" s="140"/>
      <c r="KSB134" s="140"/>
      <c r="KSC134" s="140"/>
      <c r="KSD134" s="140"/>
      <c r="KSE134" s="140"/>
      <c r="KSF134" s="140"/>
      <c r="KSG134" s="140"/>
      <c r="KSH134" s="140"/>
      <c r="KSI134" s="140"/>
      <c r="KSJ134" s="140"/>
      <c r="KSK134" s="140"/>
      <c r="KSL134" s="140"/>
      <c r="KSM134" s="140"/>
      <c r="KSN134" s="140"/>
      <c r="KSO134" s="140"/>
      <c r="KSP134" s="140"/>
      <c r="KSQ134" s="140"/>
      <c r="KSR134" s="140"/>
      <c r="KSS134" s="140"/>
      <c r="KST134" s="140"/>
      <c r="KSU134" s="140"/>
      <c r="KSV134" s="140"/>
      <c r="KSW134" s="140"/>
      <c r="KSX134" s="140"/>
      <c r="KSY134" s="140"/>
      <c r="KSZ134" s="140"/>
      <c r="KTA134" s="140"/>
      <c r="KTB134" s="140"/>
      <c r="KTC134" s="140"/>
      <c r="KTD134" s="140"/>
      <c r="KTE134" s="140"/>
      <c r="KTF134" s="140"/>
      <c r="KTG134" s="140"/>
      <c r="KTH134" s="140"/>
      <c r="KTI134" s="140"/>
      <c r="KTJ134" s="140"/>
      <c r="KTK134" s="140"/>
      <c r="KTL134" s="140"/>
      <c r="KTM134" s="140"/>
      <c r="KTN134" s="140"/>
      <c r="KTO134" s="140"/>
      <c r="KTP134" s="140"/>
      <c r="KTQ134" s="140"/>
      <c r="KTR134" s="140"/>
      <c r="KTS134" s="140"/>
      <c r="KTT134" s="140"/>
      <c r="KTU134" s="140"/>
      <c r="KTV134" s="140"/>
      <c r="KTW134" s="140"/>
      <c r="KTX134" s="140"/>
      <c r="KTY134" s="140"/>
      <c r="KTZ134" s="140"/>
      <c r="KUA134" s="140"/>
      <c r="KUB134" s="140"/>
      <c r="KUC134" s="140"/>
      <c r="KUD134" s="140"/>
      <c r="KUE134" s="140"/>
      <c r="KUF134" s="140"/>
      <c r="KUG134" s="140"/>
      <c r="KUH134" s="140"/>
      <c r="KUI134" s="140"/>
      <c r="KUJ134" s="140"/>
      <c r="KUK134" s="140"/>
      <c r="KUL134" s="140"/>
      <c r="KUM134" s="140"/>
      <c r="KUN134" s="140"/>
      <c r="KUO134" s="140"/>
      <c r="KUP134" s="140"/>
      <c r="KUQ134" s="140"/>
      <c r="KUR134" s="140"/>
      <c r="KUS134" s="140"/>
      <c r="KUT134" s="140"/>
      <c r="KUU134" s="140"/>
      <c r="KUV134" s="140"/>
      <c r="KUW134" s="140"/>
      <c r="KUX134" s="140"/>
      <c r="KUY134" s="140"/>
      <c r="KUZ134" s="140"/>
      <c r="KVA134" s="140"/>
      <c r="KVB134" s="140"/>
      <c r="KVC134" s="140"/>
      <c r="KVD134" s="140"/>
      <c r="KVE134" s="140"/>
      <c r="KVF134" s="140"/>
      <c r="KVG134" s="140"/>
      <c r="KVH134" s="140"/>
      <c r="KVI134" s="140"/>
      <c r="KVJ134" s="140"/>
      <c r="KVK134" s="140"/>
      <c r="KVL134" s="140"/>
      <c r="KVM134" s="140"/>
      <c r="KVN134" s="140"/>
      <c r="KVO134" s="140"/>
      <c r="KVP134" s="140"/>
      <c r="KVQ134" s="140"/>
      <c r="KVR134" s="140"/>
      <c r="KVS134" s="140"/>
      <c r="KVT134" s="140"/>
      <c r="KVU134" s="140"/>
      <c r="KVV134" s="140"/>
      <c r="KVW134" s="140"/>
      <c r="KVX134" s="140"/>
      <c r="KVY134" s="140"/>
      <c r="KVZ134" s="140"/>
      <c r="KWA134" s="140"/>
      <c r="KWB134" s="140"/>
      <c r="KWC134" s="140"/>
      <c r="KWD134" s="140"/>
      <c r="KWE134" s="140"/>
      <c r="KWF134" s="140"/>
      <c r="KWG134" s="140"/>
      <c r="KWH134" s="140"/>
      <c r="KWI134" s="140"/>
      <c r="KWJ134" s="140"/>
      <c r="KWK134" s="140"/>
      <c r="KWL134" s="140"/>
      <c r="KWM134" s="140"/>
      <c r="KWN134" s="140"/>
      <c r="KWO134" s="140"/>
      <c r="KWP134" s="140"/>
      <c r="KWQ134" s="140"/>
      <c r="KWR134" s="140"/>
      <c r="KWS134" s="140"/>
      <c r="KWT134" s="140"/>
      <c r="KWU134" s="140"/>
      <c r="KWV134" s="140"/>
      <c r="KWW134" s="140"/>
      <c r="KWX134" s="140"/>
      <c r="KWY134" s="140"/>
      <c r="KWZ134" s="140"/>
      <c r="KXA134" s="140"/>
      <c r="KXB134" s="140"/>
      <c r="KXC134" s="140"/>
      <c r="KXD134" s="140"/>
      <c r="KXE134" s="140"/>
      <c r="KXF134" s="140"/>
      <c r="KXG134" s="140"/>
      <c r="KXH134" s="140"/>
      <c r="KXI134" s="140"/>
      <c r="KXJ134" s="140"/>
      <c r="KXK134" s="140"/>
      <c r="KXL134" s="140"/>
      <c r="KXM134" s="140"/>
      <c r="KXN134" s="140"/>
      <c r="KXO134" s="140"/>
      <c r="KXP134" s="140"/>
      <c r="KXQ134" s="140"/>
      <c r="KXR134" s="140"/>
      <c r="KXS134" s="140"/>
      <c r="KXT134" s="140"/>
      <c r="KXU134" s="140"/>
      <c r="KXV134" s="140"/>
      <c r="KXW134" s="140"/>
      <c r="KXX134" s="140"/>
      <c r="KXY134" s="140"/>
      <c r="KXZ134" s="140"/>
      <c r="KYA134" s="140"/>
      <c r="KYB134" s="140"/>
      <c r="KYC134" s="140"/>
      <c r="KYD134" s="140"/>
      <c r="KYE134" s="140"/>
      <c r="KYF134" s="140"/>
      <c r="KYG134" s="140"/>
      <c r="KYH134" s="140"/>
      <c r="KYI134" s="140"/>
      <c r="KYJ134" s="140"/>
      <c r="KYK134" s="140"/>
      <c r="KYL134" s="140"/>
      <c r="KYM134" s="140"/>
      <c r="KYN134" s="140"/>
      <c r="KYO134" s="140"/>
      <c r="KYP134" s="140"/>
      <c r="KYQ134" s="140"/>
      <c r="KYR134" s="140"/>
      <c r="KYS134" s="140"/>
      <c r="KYT134" s="140"/>
      <c r="KYU134" s="140"/>
      <c r="KYV134" s="140"/>
      <c r="KYW134" s="140"/>
      <c r="KYX134" s="140"/>
      <c r="KYY134" s="140"/>
      <c r="KYZ134" s="140"/>
      <c r="KZA134" s="140"/>
      <c r="KZB134" s="140"/>
      <c r="KZC134" s="140"/>
      <c r="KZD134" s="140"/>
      <c r="KZE134" s="140"/>
      <c r="KZF134" s="140"/>
      <c r="KZG134" s="140"/>
      <c r="KZH134" s="140"/>
      <c r="KZI134" s="140"/>
      <c r="KZJ134" s="140"/>
      <c r="KZK134" s="140"/>
      <c r="KZL134" s="140"/>
      <c r="KZM134" s="140"/>
      <c r="KZN134" s="140"/>
      <c r="KZO134" s="140"/>
      <c r="KZP134" s="140"/>
      <c r="KZQ134" s="140"/>
      <c r="KZR134" s="140"/>
      <c r="KZS134" s="140"/>
      <c r="KZT134" s="140"/>
      <c r="KZU134" s="140"/>
      <c r="KZV134" s="140"/>
      <c r="KZW134" s="140"/>
      <c r="KZX134" s="140"/>
      <c r="KZY134" s="140"/>
      <c r="KZZ134" s="140"/>
      <c r="LAA134" s="140"/>
      <c r="LAB134" s="140"/>
      <c r="LAC134" s="140"/>
      <c r="LAD134" s="140"/>
      <c r="LAE134" s="140"/>
      <c r="LAF134" s="140"/>
      <c r="LAG134" s="140"/>
      <c r="LAH134" s="140"/>
      <c r="LAI134" s="140"/>
      <c r="LAJ134" s="140"/>
      <c r="LAK134" s="140"/>
      <c r="LAL134" s="140"/>
      <c r="LAM134" s="140"/>
      <c r="LAN134" s="140"/>
      <c r="LAO134" s="140"/>
      <c r="LAP134" s="140"/>
      <c r="LAQ134" s="140"/>
      <c r="LAR134" s="140"/>
      <c r="LAS134" s="140"/>
      <c r="LAT134" s="140"/>
      <c r="LAU134" s="140"/>
      <c r="LAV134" s="140"/>
      <c r="LAW134" s="140"/>
      <c r="LAX134" s="140"/>
      <c r="LAY134" s="140"/>
      <c r="LAZ134" s="140"/>
      <c r="LBA134" s="140"/>
      <c r="LBB134" s="140"/>
      <c r="LBC134" s="140"/>
      <c r="LBD134" s="140"/>
      <c r="LBE134" s="140"/>
      <c r="LBF134" s="140"/>
      <c r="LBG134" s="140"/>
      <c r="LBH134" s="140"/>
      <c r="LBI134" s="140"/>
      <c r="LBJ134" s="140"/>
      <c r="LBK134" s="140"/>
      <c r="LBL134" s="140"/>
      <c r="LBM134" s="140"/>
      <c r="LBN134" s="140"/>
      <c r="LBO134" s="140"/>
      <c r="LBP134" s="140"/>
      <c r="LBQ134" s="140"/>
      <c r="LBR134" s="140"/>
      <c r="LBS134" s="140"/>
      <c r="LBT134" s="140"/>
      <c r="LBU134" s="140"/>
      <c r="LBV134" s="140"/>
      <c r="LBW134" s="140"/>
      <c r="LBX134" s="140"/>
      <c r="LBY134" s="140"/>
      <c r="LBZ134" s="140"/>
      <c r="LCA134" s="140"/>
      <c r="LCB134" s="140"/>
      <c r="LCC134" s="140"/>
      <c r="LCD134" s="140"/>
      <c r="LCE134" s="140"/>
      <c r="LCF134" s="140"/>
      <c r="LCG134" s="140"/>
      <c r="LCH134" s="140"/>
      <c r="LCI134" s="140"/>
      <c r="LCJ134" s="140"/>
      <c r="LCK134" s="140"/>
      <c r="LCL134" s="140"/>
      <c r="LCM134" s="140"/>
      <c r="LCN134" s="140"/>
      <c r="LCO134" s="140"/>
      <c r="LCP134" s="140"/>
      <c r="LCQ134" s="140"/>
      <c r="LCR134" s="140"/>
      <c r="LCS134" s="140"/>
      <c r="LCT134" s="140"/>
      <c r="LCU134" s="140"/>
      <c r="LCV134" s="140"/>
      <c r="LCW134" s="140"/>
      <c r="LCX134" s="140"/>
      <c r="LCY134" s="140"/>
      <c r="LCZ134" s="140"/>
      <c r="LDA134" s="140"/>
      <c r="LDB134" s="140"/>
      <c r="LDC134" s="140"/>
      <c r="LDD134" s="140"/>
      <c r="LDE134" s="140"/>
      <c r="LDF134" s="140"/>
      <c r="LDG134" s="140"/>
      <c r="LDH134" s="140"/>
      <c r="LDI134" s="140"/>
      <c r="LDJ134" s="140"/>
      <c r="LDK134" s="140"/>
      <c r="LDL134" s="140"/>
      <c r="LDM134" s="140"/>
      <c r="LDN134" s="140"/>
      <c r="LDO134" s="140"/>
      <c r="LDP134" s="140"/>
      <c r="LDQ134" s="140"/>
      <c r="LDR134" s="140"/>
      <c r="LDS134" s="140"/>
      <c r="LDT134" s="140"/>
      <c r="LDU134" s="140"/>
      <c r="LDV134" s="140"/>
      <c r="LDW134" s="140"/>
      <c r="LDX134" s="140"/>
      <c r="LDY134" s="140"/>
      <c r="LDZ134" s="140"/>
      <c r="LEA134" s="140"/>
      <c r="LEB134" s="140"/>
      <c r="LEC134" s="140"/>
      <c r="LED134" s="140"/>
      <c r="LEE134" s="140"/>
      <c r="LEF134" s="140"/>
      <c r="LEG134" s="140"/>
      <c r="LEH134" s="140"/>
      <c r="LEI134" s="140"/>
      <c r="LEJ134" s="140"/>
      <c r="LEK134" s="140"/>
      <c r="LEL134" s="140"/>
      <c r="LEM134" s="140"/>
      <c r="LEN134" s="140"/>
      <c r="LEO134" s="140"/>
      <c r="LEP134" s="140"/>
      <c r="LEQ134" s="140"/>
      <c r="LER134" s="140"/>
      <c r="LES134" s="140"/>
      <c r="LET134" s="140"/>
      <c r="LEU134" s="140"/>
      <c r="LEV134" s="140"/>
      <c r="LEW134" s="140"/>
      <c r="LEX134" s="140"/>
      <c r="LEY134" s="140"/>
      <c r="LEZ134" s="140"/>
      <c r="LFA134" s="140"/>
      <c r="LFB134" s="140"/>
      <c r="LFC134" s="140"/>
      <c r="LFD134" s="140"/>
      <c r="LFE134" s="140"/>
      <c r="LFF134" s="140"/>
      <c r="LFG134" s="140"/>
      <c r="LFH134" s="140"/>
      <c r="LFI134" s="140"/>
      <c r="LFJ134" s="140"/>
      <c r="LFK134" s="140"/>
      <c r="LFL134" s="140"/>
      <c r="LFM134" s="140"/>
      <c r="LFN134" s="140"/>
      <c r="LFO134" s="140"/>
      <c r="LFP134" s="140"/>
      <c r="LFQ134" s="140"/>
      <c r="LFR134" s="140"/>
      <c r="LFS134" s="140"/>
      <c r="LFT134" s="140"/>
      <c r="LFU134" s="140"/>
      <c r="LFV134" s="140"/>
      <c r="LFW134" s="140"/>
      <c r="LFX134" s="140"/>
      <c r="LFY134" s="140"/>
      <c r="LFZ134" s="140"/>
      <c r="LGA134" s="140"/>
      <c r="LGB134" s="140"/>
      <c r="LGC134" s="140"/>
      <c r="LGD134" s="140"/>
      <c r="LGE134" s="140"/>
      <c r="LGF134" s="140"/>
      <c r="LGG134" s="140"/>
      <c r="LGH134" s="140"/>
      <c r="LGI134" s="140"/>
      <c r="LGJ134" s="140"/>
      <c r="LGK134" s="140"/>
      <c r="LGL134" s="140"/>
      <c r="LGM134" s="140"/>
      <c r="LGN134" s="140"/>
      <c r="LGO134" s="140"/>
      <c r="LGP134" s="140"/>
      <c r="LGQ134" s="140"/>
      <c r="LGR134" s="140"/>
      <c r="LGS134" s="140"/>
      <c r="LGT134" s="140"/>
      <c r="LGU134" s="140"/>
      <c r="LGV134" s="140"/>
      <c r="LGW134" s="140"/>
      <c r="LGX134" s="140"/>
      <c r="LGY134" s="140"/>
      <c r="LGZ134" s="140"/>
      <c r="LHA134" s="140"/>
      <c r="LHB134" s="140"/>
      <c r="LHC134" s="140"/>
      <c r="LHD134" s="140"/>
      <c r="LHE134" s="140"/>
      <c r="LHF134" s="140"/>
      <c r="LHG134" s="140"/>
      <c r="LHH134" s="140"/>
      <c r="LHI134" s="140"/>
      <c r="LHJ134" s="140"/>
      <c r="LHK134" s="140"/>
      <c r="LHL134" s="140"/>
      <c r="LHM134" s="140"/>
      <c r="LHN134" s="140"/>
      <c r="LHO134" s="140"/>
      <c r="LHP134" s="140"/>
      <c r="LHQ134" s="140"/>
      <c r="LHR134" s="140"/>
      <c r="LHS134" s="140"/>
      <c r="LHT134" s="140"/>
      <c r="LHU134" s="140"/>
      <c r="LHV134" s="140"/>
      <c r="LHW134" s="140"/>
      <c r="LHX134" s="140"/>
      <c r="LHY134" s="140"/>
      <c r="LHZ134" s="140"/>
      <c r="LIA134" s="140"/>
      <c r="LIB134" s="140"/>
      <c r="LIC134" s="140"/>
      <c r="LID134" s="140"/>
      <c r="LIE134" s="140"/>
      <c r="LIF134" s="140"/>
      <c r="LIG134" s="140"/>
      <c r="LIH134" s="140"/>
      <c r="LII134" s="140"/>
      <c r="LIJ134" s="140"/>
      <c r="LIK134" s="140"/>
      <c r="LIL134" s="140"/>
      <c r="LIM134" s="140"/>
      <c r="LIN134" s="140"/>
      <c r="LIO134" s="140"/>
      <c r="LIP134" s="140"/>
      <c r="LIQ134" s="140"/>
      <c r="LIR134" s="140"/>
      <c r="LIS134" s="140"/>
      <c r="LIT134" s="140"/>
      <c r="LIU134" s="140"/>
      <c r="LIV134" s="140"/>
      <c r="LIW134" s="140"/>
      <c r="LIX134" s="140"/>
      <c r="LIY134" s="140"/>
      <c r="LIZ134" s="140"/>
      <c r="LJA134" s="140"/>
      <c r="LJB134" s="140"/>
      <c r="LJC134" s="140"/>
      <c r="LJD134" s="140"/>
      <c r="LJE134" s="140"/>
      <c r="LJF134" s="140"/>
      <c r="LJG134" s="140"/>
      <c r="LJH134" s="140"/>
      <c r="LJI134" s="140"/>
      <c r="LJJ134" s="140"/>
      <c r="LJK134" s="140"/>
      <c r="LJL134" s="140"/>
      <c r="LJM134" s="140"/>
      <c r="LJN134" s="140"/>
      <c r="LJO134" s="140"/>
      <c r="LJP134" s="140"/>
      <c r="LJQ134" s="140"/>
      <c r="LJR134" s="140"/>
      <c r="LJS134" s="140"/>
      <c r="LJT134" s="140"/>
      <c r="LJU134" s="140"/>
      <c r="LJV134" s="140"/>
      <c r="LJW134" s="140"/>
      <c r="LJX134" s="140"/>
      <c r="LJY134" s="140"/>
      <c r="LJZ134" s="140"/>
      <c r="LKA134" s="140"/>
      <c r="LKB134" s="140"/>
      <c r="LKC134" s="140"/>
      <c r="LKD134" s="140"/>
      <c r="LKE134" s="140"/>
      <c r="LKF134" s="140"/>
      <c r="LKG134" s="140"/>
      <c r="LKH134" s="140"/>
      <c r="LKI134" s="140"/>
      <c r="LKJ134" s="140"/>
      <c r="LKK134" s="140"/>
      <c r="LKL134" s="140"/>
      <c r="LKM134" s="140"/>
      <c r="LKN134" s="140"/>
      <c r="LKO134" s="140"/>
      <c r="LKP134" s="140"/>
      <c r="LKQ134" s="140"/>
      <c r="LKR134" s="140"/>
      <c r="LKS134" s="140"/>
      <c r="LKT134" s="140"/>
      <c r="LKU134" s="140"/>
      <c r="LKV134" s="140"/>
      <c r="LKW134" s="140"/>
      <c r="LKX134" s="140"/>
      <c r="LKY134" s="140"/>
      <c r="LKZ134" s="140"/>
      <c r="LLA134" s="140"/>
      <c r="LLB134" s="140"/>
      <c r="LLC134" s="140"/>
      <c r="LLD134" s="140"/>
      <c r="LLE134" s="140"/>
      <c r="LLF134" s="140"/>
      <c r="LLG134" s="140"/>
      <c r="LLH134" s="140"/>
      <c r="LLI134" s="140"/>
      <c r="LLJ134" s="140"/>
      <c r="LLK134" s="140"/>
      <c r="LLL134" s="140"/>
      <c r="LLM134" s="140"/>
      <c r="LLN134" s="140"/>
      <c r="LLO134" s="140"/>
      <c r="LLP134" s="140"/>
      <c r="LLQ134" s="140"/>
      <c r="LLR134" s="140"/>
      <c r="LLS134" s="140"/>
      <c r="LLT134" s="140"/>
      <c r="LLU134" s="140"/>
      <c r="LLV134" s="140"/>
      <c r="LLW134" s="140"/>
      <c r="LLX134" s="140"/>
      <c r="LLY134" s="140"/>
      <c r="LLZ134" s="140"/>
      <c r="LMA134" s="140"/>
      <c r="LMB134" s="140"/>
      <c r="LMC134" s="140"/>
      <c r="LMD134" s="140"/>
      <c r="LME134" s="140"/>
      <c r="LMF134" s="140"/>
      <c r="LMG134" s="140"/>
      <c r="LMH134" s="140"/>
      <c r="LMI134" s="140"/>
      <c r="LMJ134" s="140"/>
      <c r="LMK134" s="140"/>
      <c r="LML134" s="140"/>
      <c r="LMM134" s="140"/>
      <c r="LMN134" s="140"/>
      <c r="LMO134" s="140"/>
      <c r="LMP134" s="140"/>
      <c r="LMQ134" s="140"/>
      <c r="LMR134" s="140"/>
      <c r="LMS134" s="140"/>
      <c r="LMT134" s="140"/>
      <c r="LMU134" s="140"/>
      <c r="LMV134" s="140"/>
      <c r="LMW134" s="140"/>
      <c r="LMX134" s="140"/>
      <c r="LMY134" s="140"/>
      <c r="LMZ134" s="140"/>
      <c r="LNA134" s="140"/>
      <c r="LNB134" s="140"/>
      <c r="LNC134" s="140"/>
      <c r="LND134" s="140"/>
      <c r="LNE134" s="140"/>
      <c r="LNF134" s="140"/>
      <c r="LNG134" s="140"/>
      <c r="LNH134" s="140"/>
      <c r="LNI134" s="140"/>
      <c r="LNJ134" s="140"/>
      <c r="LNK134" s="140"/>
      <c r="LNL134" s="140"/>
      <c r="LNM134" s="140"/>
      <c r="LNN134" s="140"/>
      <c r="LNO134" s="140"/>
      <c r="LNP134" s="140"/>
      <c r="LNQ134" s="140"/>
      <c r="LNR134" s="140"/>
      <c r="LNS134" s="140"/>
      <c r="LNT134" s="140"/>
      <c r="LNU134" s="140"/>
      <c r="LNV134" s="140"/>
      <c r="LNW134" s="140"/>
      <c r="LNX134" s="140"/>
      <c r="LNY134" s="140"/>
      <c r="LNZ134" s="140"/>
      <c r="LOA134" s="140"/>
      <c r="LOB134" s="140"/>
      <c r="LOC134" s="140"/>
      <c r="LOD134" s="140"/>
      <c r="LOE134" s="140"/>
      <c r="LOF134" s="140"/>
      <c r="LOG134" s="140"/>
      <c r="LOH134" s="140"/>
      <c r="LOI134" s="140"/>
      <c r="LOJ134" s="140"/>
      <c r="LOK134" s="140"/>
      <c r="LOL134" s="140"/>
      <c r="LOM134" s="140"/>
      <c r="LON134" s="140"/>
      <c r="LOO134" s="140"/>
      <c r="LOP134" s="140"/>
      <c r="LOQ134" s="140"/>
      <c r="LOR134" s="140"/>
      <c r="LOS134" s="140"/>
      <c r="LOT134" s="140"/>
      <c r="LOU134" s="140"/>
      <c r="LOV134" s="140"/>
      <c r="LOW134" s="140"/>
      <c r="LOX134" s="140"/>
      <c r="LOY134" s="140"/>
      <c r="LOZ134" s="140"/>
      <c r="LPA134" s="140"/>
      <c r="LPB134" s="140"/>
      <c r="LPC134" s="140"/>
      <c r="LPD134" s="140"/>
      <c r="LPE134" s="140"/>
      <c r="LPF134" s="140"/>
      <c r="LPG134" s="140"/>
      <c r="LPH134" s="140"/>
      <c r="LPI134" s="140"/>
      <c r="LPJ134" s="140"/>
      <c r="LPK134" s="140"/>
      <c r="LPL134" s="140"/>
      <c r="LPM134" s="140"/>
      <c r="LPN134" s="140"/>
      <c r="LPO134" s="140"/>
      <c r="LPP134" s="140"/>
      <c r="LPQ134" s="140"/>
      <c r="LPR134" s="140"/>
      <c r="LPS134" s="140"/>
      <c r="LPT134" s="140"/>
      <c r="LPU134" s="140"/>
      <c r="LPV134" s="140"/>
      <c r="LPW134" s="140"/>
      <c r="LPX134" s="140"/>
      <c r="LPY134" s="140"/>
      <c r="LPZ134" s="140"/>
      <c r="LQA134" s="140"/>
      <c r="LQB134" s="140"/>
      <c r="LQC134" s="140"/>
      <c r="LQD134" s="140"/>
      <c r="LQE134" s="140"/>
      <c r="LQF134" s="140"/>
      <c r="LQG134" s="140"/>
      <c r="LQH134" s="140"/>
      <c r="LQI134" s="140"/>
      <c r="LQJ134" s="140"/>
      <c r="LQK134" s="140"/>
      <c r="LQL134" s="140"/>
      <c r="LQM134" s="140"/>
      <c r="LQN134" s="140"/>
      <c r="LQO134" s="140"/>
      <c r="LQP134" s="140"/>
      <c r="LQQ134" s="140"/>
      <c r="LQR134" s="140"/>
      <c r="LQS134" s="140"/>
      <c r="LQT134" s="140"/>
      <c r="LQU134" s="140"/>
      <c r="LQV134" s="140"/>
      <c r="LQW134" s="140"/>
      <c r="LQX134" s="140"/>
      <c r="LQY134" s="140"/>
      <c r="LQZ134" s="140"/>
      <c r="LRA134" s="140"/>
      <c r="LRB134" s="140"/>
      <c r="LRC134" s="140"/>
      <c r="LRD134" s="140"/>
      <c r="LRE134" s="140"/>
      <c r="LRF134" s="140"/>
      <c r="LRG134" s="140"/>
      <c r="LRH134" s="140"/>
      <c r="LRI134" s="140"/>
      <c r="LRJ134" s="140"/>
      <c r="LRK134" s="140"/>
      <c r="LRL134" s="140"/>
      <c r="LRM134" s="140"/>
      <c r="LRN134" s="140"/>
      <c r="LRO134" s="140"/>
      <c r="LRP134" s="140"/>
      <c r="LRQ134" s="140"/>
      <c r="LRR134" s="140"/>
      <c r="LRS134" s="140"/>
      <c r="LRT134" s="140"/>
      <c r="LRU134" s="140"/>
      <c r="LRV134" s="140"/>
      <c r="LRW134" s="140"/>
      <c r="LRX134" s="140"/>
      <c r="LRY134" s="140"/>
      <c r="LRZ134" s="140"/>
      <c r="LSA134" s="140"/>
      <c r="LSB134" s="140"/>
      <c r="LSC134" s="140"/>
      <c r="LSD134" s="140"/>
      <c r="LSE134" s="140"/>
      <c r="LSF134" s="140"/>
      <c r="LSG134" s="140"/>
      <c r="LSH134" s="140"/>
      <c r="LSI134" s="140"/>
      <c r="LSJ134" s="140"/>
      <c r="LSK134" s="140"/>
      <c r="LSL134" s="140"/>
      <c r="LSM134" s="140"/>
      <c r="LSN134" s="140"/>
      <c r="LSO134" s="140"/>
      <c r="LSP134" s="140"/>
      <c r="LSQ134" s="140"/>
      <c r="LSR134" s="140"/>
      <c r="LSS134" s="140"/>
      <c r="LST134" s="140"/>
      <c r="LSU134" s="140"/>
      <c r="LSV134" s="140"/>
      <c r="LSW134" s="140"/>
      <c r="LSX134" s="140"/>
      <c r="LSY134" s="140"/>
      <c r="LSZ134" s="140"/>
      <c r="LTA134" s="140"/>
      <c r="LTB134" s="140"/>
      <c r="LTC134" s="140"/>
      <c r="LTD134" s="140"/>
      <c r="LTE134" s="140"/>
      <c r="LTF134" s="140"/>
      <c r="LTG134" s="140"/>
      <c r="LTH134" s="140"/>
      <c r="LTI134" s="140"/>
      <c r="LTJ134" s="140"/>
      <c r="LTK134" s="140"/>
      <c r="LTL134" s="140"/>
      <c r="LTM134" s="140"/>
      <c r="LTN134" s="140"/>
      <c r="LTO134" s="140"/>
      <c r="LTP134" s="140"/>
      <c r="LTQ134" s="140"/>
      <c r="LTR134" s="140"/>
      <c r="LTS134" s="140"/>
      <c r="LTT134" s="140"/>
      <c r="LTU134" s="140"/>
      <c r="LTV134" s="140"/>
      <c r="LTW134" s="140"/>
      <c r="LTX134" s="140"/>
      <c r="LTY134" s="140"/>
      <c r="LTZ134" s="140"/>
      <c r="LUA134" s="140"/>
      <c r="LUB134" s="140"/>
      <c r="LUC134" s="140"/>
      <c r="LUD134" s="140"/>
      <c r="LUE134" s="140"/>
      <c r="LUF134" s="140"/>
      <c r="LUG134" s="140"/>
      <c r="LUH134" s="140"/>
      <c r="LUI134" s="140"/>
      <c r="LUJ134" s="140"/>
      <c r="LUK134" s="140"/>
      <c r="LUL134" s="140"/>
      <c r="LUM134" s="140"/>
      <c r="LUN134" s="140"/>
      <c r="LUO134" s="140"/>
      <c r="LUP134" s="140"/>
      <c r="LUQ134" s="140"/>
      <c r="LUR134" s="140"/>
      <c r="LUS134" s="140"/>
      <c r="LUT134" s="140"/>
      <c r="LUU134" s="140"/>
      <c r="LUV134" s="140"/>
      <c r="LUW134" s="140"/>
      <c r="LUX134" s="140"/>
      <c r="LUY134" s="140"/>
      <c r="LUZ134" s="140"/>
      <c r="LVA134" s="140"/>
      <c r="LVB134" s="140"/>
      <c r="LVC134" s="140"/>
      <c r="LVD134" s="140"/>
      <c r="LVE134" s="140"/>
      <c r="LVF134" s="140"/>
      <c r="LVG134" s="140"/>
      <c r="LVH134" s="140"/>
      <c r="LVI134" s="140"/>
      <c r="LVJ134" s="140"/>
      <c r="LVK134" s="140"/>
      <c r="LVL134" s="140"/>
      <c r="LVM134" s="140"/>
      <c r="LVN134" s="140"/>
      <c r="LVO134" s="140"/>
      <c r="LVP134" s="140"/>
      <c r="LVQ134" s="140"/>
      <c r="LVR134" s="140"/>
      <c r="LVS134" s="140"/>
      <c r="LVT134" s="140"/>
      <c r="LVU134" s="140"/>
      <c r="LVV134" s="140"/>
      <c r="LVW134" s="140"/>
      <c r="LVX134" s="140"/>
      <c r="LVY134" s="140"/>
      <c r="LVZ134" s="140"/>
      <c r="LWA134" s="140"/>
      <c r="LWB134" s="140"/>
      <c r="LWC134" s="140"/>
      <c r="LWD134" s="140"/>
      <c r="LWE134" s="140"/>
      <c r="LWF134" s="140"/>
      <c r="LWG134" s="140"/>
      <c r="LWH134" s="140"/>
      <c r="LWI134" s="140"/>
      <c r="LWJ134" s="140"/>
      <c r="LWK134" s="140"/>
      <c r="LWL134" s="140"/>
      <c r="LWM134" s="140"/>
      <c r="LWN134" s="140"/>
      <c r="LWO134" s="140"/>
      <c r="LWP134" s="140"/>
      <c r="LWQ134" s="140"/>
      <c r="LWR134" s="140"/>
      <c r="LWS134" s="140"/>
      <c r="LWT134" s="140"/>
      <c r="LWU134" s="140"/>
      <c r="LWV134" s="140"/>
      <c r="LWW134" s="140"/>
      <c r="LWX134" s="140"/>
      <c r="LWY134" s="140"/>
      <c r="LWZ134" s="140"/>
      <c r="LXA134" s="140"/>
      <c r="LXB134" s="140"/>
      <c r="LXC134" s="140"/>
      <c r="LXD134" s="140"/>
      <c r="LXE134" s="140"/>
      <c r="LXF134" s="140"/>
      <c r="LXG134" s="140"/>
      <c r="LXH134" s="140"/>
      <c r="LXI134" s="140"/>
      <c r="LXJ134" s="140"/>
      <c r="LXK134" s="140"/>
      <c r="LXL134" s="140"/>
      <c r="LXM134" s="140"/>
      <c r="LXN134" s="140"/>
      <c r="LXO134" s="140"/>
      <c r="LXP134" s="140"/>
      <c r="LXQ134" s="140"/>
      <c r="LXR134" s="140"/>
      <c r="LXS134" s="140"/>
      <c r="LXT134" s="140"/>
      <c r="LXU134" s="140"/>
      <c r="LXV134" s="140"/>
      <c r="LXW134" s="140"/>
      <c r="LXX134" s="140"/>
      <c r="LXY134" s="140"/>
      <c r="LXZ134" s="140"/>
      <c r="LYA134" s="140"/>
      <c r="LYB134" s="140"/>
      <c r="LYC134" s="140"/>
      <c r="LYD134" s="140"/>
      <c r="LYE134" s="140"/>
      <c r="LYF134" s="140"/>
      <c r="LYG134" s="140"/>
      <c r="LYH134" s="140"/>
      <c r="LYI134" s="140"/>
      <c r="LYJ134" s="140"/>
      <c r="LYK134" s="140"/>
      <c r="LYL134" s="140"/>
      <c r="LYM134" s="140"/>
      <c r="LYN134" s="140"/>
      <c r="LYO134" s="140"/>
      <c r="LYP134" s="140"/>
      <c r="LYQ134" s="140"/>
      <c r="LYR134" s="140"/>
      <c r="LYS134" s="140"/>
      <c r="LYT134" s="140"/>
      <c r="LYU134" s="140"/>
      <c r="LYV134" s="140"/>
      <c r="LYW134" s="140"/>
      <c r="LYX134" s="140"/>
      <c r="LYY134" s="140"/>
      <c r="LYZ134" s="140"/>
      <c r="LZA134" s="140"/>
      <c r="LZB134" s="140"/>
      <c r="LZC134" s="140"/>
      <c r="LZD134" s="140"/>
      <c r="LZE134" s="140"/>
      <c r="LZF134" s="140"/>
      <c r="LZG134" s="140"/>
      <c r="LZH134" s="140"/>
      <c r="LZI134" s="140"/>
      <c r="LZJ134" s="140"/>
      <c r="LZK134" s="140"/>
      <c r="LZL134" s="140"/>
      <c r="LZM134" s="140"/>
      <c r="LZN134" s="140"/>
      <c r="LZO134" s="140"/>
      <c r="LZP134" s="140"/>
      <c r="LZQ134" s="140"/>
      <c r="LZR134" s="140"/>
      <c r="LZS134" s="140"/>
      <c r="LZT134" s="140"/>
      <c r="LZU134" s="140"/>
      <c r="LZV134" s="140"/>
      <c r="LZW134" s="140"/>
      <c r="LZX134" s="140"/>
      <c r="LZY134" s="140"/>
      <c r="LZZ134" s="140"/>
      <c r="MAA134" s="140"/>
      <c r="MAB134" s="140"/>
      <c r="MAC134" s="140"/>
      <c r="MAD134" s="140"/>
      <c r="MAE134" s="140"/>
      <c r="MAF134" s="140"/>
      <c r="MAG134" s="140"/>
      <c r="MAH134" s="140"/>
      <c r="MAI134" s="140"/>
      <c r="MAJ134" s="140"/>
      <c r="MAK134" s="140"/>
      <c r="MAL134" s="140"/>
      <c r="MAM134" s="140"/>
      <c r="MAN134" s="140"/>
      <c r="MAO134" s="140"/>
      <c r="MAP134" s="140"/>
      <c r="MAQ134" s="140"/>
      <c r="MAR134" s="140"/>
      <c r="MAS134" s="140"/>
      <c r="MAT134" s="140"/>
      <c r="MAU134" s="140"/>
      <c r="MAV134" s="140"/>
      <c r="MAW134" s="140"/>
      <c r="MAX134" s="140"/>
      <c r="MAY134" s="140"/>
      <c r="MAZ134" s="140"/>
      <c r="MBA134" s="140"/>
      <c r="MBB134" s="140"/>
      <c r="MBC134" s="140"/>
      <c r="MBD134" s="140"/>
      <c r="MBE134" s="140"/>
      <c r="MBF134" s="140"/>
      <c r="MBG134" s="140"/>
      <c r="MBH134" s="140"/>
      <c r="MBI134" s="140"/>
      <c r="MBJ134" s="140"/>
      <c r="MBK134" s="140"/>
      <c r="MBL134" s="140"/>
      <c r="MBM134" s="140"/>
      <c r="MBN134" s="140"/>
      <c r="MBO134" s="140"/>
      <c r="MBP134" s="140"/>
      <c r="MBQ134" s="140"/>
      <c r="MBR134" s="140"/>
      <c r="MBS134" s="140"/>
      <c r="MBT134" s="140"/>
      <c r="MBU134" s="140"/>
      <c r="MBV134" s="140"/>
      <c r="MBW134" s="140"/>
      <c r="MBX134" s="140"/>
      <c r="MBY134" s="140"/>
      <c r="MBZ134" s="140"/>
      <c r="MCA134" s="140"/>
      <c r="MCB134" s="140"/>
      <c r="MCC134" s="140"/>
      <c r="MCD134" s="140"/>
      <c r="MCE134" s="140"/>
      <c r="MCF134" s="140"/>
      <c r="MCG134" s="140"/>
      <c r="MCH134" s="140"/>
      <c r="MCI134" s="140"/>
      <c r="MCJ134" s="140"/>
      <c r="MCK134" s="140"/>
      <c r="MCL134" s="140"/>
      <c r="MCM134" s="140"/>
      <c r="MCN134" s="140"/>
      <c r="MCO134" s="140"/>
      <c r="MCP134" s="140"/>
      <c r="MCQ134" s="140"/>
      <c r="MCR134" s="140"/>
      <c r="MCS134" s="140"/>
      <c r="MCT134" s="140"/>
      <c r="MCU134" s="140"/>
      <c r="MCV134" s="140"/>
      <c r="MCW134" s="140"/>
      <c r="MCX134" s="140"/>
      <c r="MCY134" s="140"/>
      <c r="MCZ134" s="140"/>
      <c r="MDA134" s="140"/>
      <c r="MDB134" s="140"/>
      <c r="MDC134" s="140"/>
      <c r="MDD134" s="140"/>
      <c r="MDE134" s="140"/>
      <c r="MDF134" s="140"/>
      <c r="MDG134" s="140"/>
      <c r="MDH134" s="140"/>
      <c r="MDI134" s="140"/>
      <c r="MDJ134" s="140"/>
      <c r="MDK134" s="140"/>
      <c r="MDL134" s="140"/>
      <c r="MDM134" s="140"/>
      <c r="MDN134" s="140"/>
      <c r="MDO134" s="140"/>
      <c r="MDP134" s="140"/>
      <c r="MDQ134" s="140"/>
      <c r="MDR134" s="140"/>
      <c r="MDS134" s="140"/>
      <c r="MDT134" s="140"/>
      <c r="MDU134" s="140"/>
      <c r="MDV134" s="140"/>
      <c r="MDW134" s="140"/>
      <c r="MDX134" s="140"/>
      <c r="MDY134" s="140"/>
      <c r="MDZ134" s="140"/>
      <c r="MEA134" s="140"/>
      <c r="MEB134" s="140"/>
      <c r="MEC134" s="140"/>
      <c r="MED134" s="140"/>
      <c r="MEE134" s="140"/>
      <c r="MEF134" s="140"/>
      <c r="MEG134" s="140"/>
      <c r="MEH134" s="140"/>
      <c r="MEI134" s="140"/>
      <c r="MEJ134" s="140"/>
      <c r="MEK134" s="140"/>
      <c r="MEL134" s="140"/>
      <c r="MEM134" s="140"/>
      <c r="MEN134" s="140"/>
      <c r="MEO134" s="140"/>
      <c r="MEP134" s="140"/>
      <c r="MEQ134" s="140"/>
      <c r="MER134" s="140"/>
      <c r="MES134" s="140"/>
      <c r="MET134" s="140"/>
      <c r="MEU134" s="140"/>
      <c r="MEV134" s="140"/>
      <c r="MEW134" s="140"/>
      <c r="MEX134" s="140"/>
      <c r="MEY134" s="140"/>
      <c r="MEZ134" s="140"/>
      <c r="MFA134" s="140"/>
      <c r="MFB134" s="140"/>
      <c r="MFC134" s="140"/>
      <c r="MFD134" s="140"/>
      <c r="MFE134" s="140"/>
      <c r="MFF134" s="140"/>
      <c r="MFG134" s="140"/>
      <c r="MFH134" s="140"/>
      <c r="MFI134" s="140"/>
      <c r="MFJ134" s="140"/>
      <c r="MFK134" s="140"/>
      <c r="MFL134" s="140"/>
      <c r="MFM134" s="140"/>
      <c r="MFN134" s="140"/>
      <c r="MFO134" s="140"/>
      <c r="MFP134" s="140"/>
      <c r="MFQ134" s="140"/>
      <c r="MFR134" s="140"/>
      <c r="MFS134" s="140"/>
      <c r="MFT134" s="140"/>
      <c r="MFU134" s="140"/>
      <c r="MFV134" s="140"/>
      <c r="MFW134" s="140"/>
      <c r="MFX134" s="140"/>
      <c r="MFY134" s="140"/>
      <c r="MFZ134" s="140"/>
      <c r="MGA134" s="140"/>
      <c r="MGB134" s="140"/>
      <c r="MGC134" s="140"/>
      <c r="MGD134" s="140"/>
      <c r="MGE134" s="140"/>
      <c r="MGF134" s="140"/>
      <c r="MGG134" s="140"/>
      <c r="MGH134" s="140"/>
      <c r="MGI134" s="140"/>
      <c r="MGJ134" s="140"/>
      <c r="MGK134" s="140"/>
      <c r="MGL134" s="140"/>
      <c r="MGM134" s="140"/>
      <c r="MGN134" s="140"/>
      <c r="MGO134" s="140"/>
      <c r="MGP134" s="140"/>
      <c r="MGQ134" s="140"/>
      <c r="MGR134" s="140"/>
      <c r="MGS134" s="140"/>
      <c r="MGT134" s="140"/>
      <c r="MGU134" s="140"/>
      <c r="MGV134" s="140"/>
      <c r="MGW134" s="140"/>
      <c r="MGX134" s="140"/>
      <c r="MGY134" s="140"/>
      <c r="MGZ134" s="140"/>
      <c r="MHA134" s="140"/>
      <c r="MHB134" s="140"/>
      <c r="MHC134" s="140"/>
      <c r="MHD134" s="140"/>
      <c r="MHE134" s="140"/>
      <c r="MHF134" s="140"/>
      <c r="MHG134" s="140"/>
      <c r="MHH134" s="140"/>
      <c r="MHI134" s="140"/>
      <c r="MHJ134" s="140"/>
      <c r="MHK134" s="140"/>
      <c r="MHL134" s="140"/>
      <c r="MHM134" s="140"/>
      <c r="MHN134" s="140"/>
      <c r="MHO134" s="140"/>
      <c r="MHP134" s="140"/>
      <c r="MHQ134" s="140"/>
      <c r="MHR134" s="140"/>
      <c r="MHS134" s="140"/>
      <c r="MHT134" s="140"/>
      <c r="MHU134" s="140"/>
      <c r="MHV134" s="140"/>
      <c r="MHW134" s="140"/>
      <c r="MHX134" s="140"/>
      <c r="MHY134" s="140"/>
      <c r="MHZ134" s="140"/>
      <c r="MIA134" s="140"/>
      <c r="MIB134" s="140"/>
      <c r="MIC134" s="140"/>
      <c r="MID134" s="140"/>
      <c r="MIE134" s="140"/>
      <c r="MIF134" s="140"/>
      <c r="MIG134" s="140"/>
      <c r="MIH134" s="140"/>
      <c r="MII134" s="140"/>
      <c r="MIJ134" s="140"/>
      <c r="MIK134" s="140"/>
      <c r="MIL134" s="140"/>
      <c r="MIM134" s="140"/>
      <c r="MIN134" s="140"/>
      <c r="MIO134" s="140"/>
      <c r="MIP134" s="140"/>
      <c r="MIQ134" s="140"/>
      <c r="MIR134" s="140"/>
      <c r="MIS134" s="140"/>
      <c r="MIT134" s="140"/>
      <c r="MIU134" s="140"/>
      <c r="MIV134" s="140"/>
      <c r="MIW134" s="140"/>
      <c r="MIX134" s="140"/>
      <c r="MIY134" s="140"/>
      <c r="MIZ134" s="140"/>
      <c r="MJA134" s="140"/>
      <c r="MJB134" s="140"/>
      <c r="MJC134" s="140"/>
      <c r="MJD134" s="140"/>
      <c r="MJE134" s="140"/>
      <c r="MJF134" s="140"/>
      <c r="MJG134" s="140"/>
      <c r="MJH134" s="140"/>
      <c r="MJI134" s="140"/>
      <c r="MJJ134" s="140"/>
      <c r="MJK134" s="140"/>
      <c r="MJL134" s="140"/>
      <c r="MJM134" s="140"/>
      <c r="MJN134" s="140"/>
      <c r="MJO134" s="140"/>
      <c r="MJP134" s="140"/>
      <c r="MJQ134" s="140"/>
      <c r="MJR134" s="140"/>
      <c r="MJS134" s="140"/>
      <c r="MJT134" s="140"/>
      <c r="MJU134" s="140"/>
      <c r="MJV134" s="140"/>
      <c r="MJW134" s="140"/>
      <c r="MJX134" s="140"/>
      <c r="MJY134" s="140"/>
      <c r="MJZ134" s="140"/>
      <c r="MKA134" s="140"/>
      <c r="MKB134" s="140"/>
      <c r="MKC134" s="140"/>
      <c r="MKD134" s="140"/>
      <c r="MKE134" s="140"/>
      <c r="MKF134" s="140"/>
      <c r="MKG134" s="140"/>
      <c r="MKH134" s="140"/>
      <c r="MKI134" s="140"/>
      <c r="MKJ134" s="140"/>
      <c r="MKK134" s="140"/>
      <c r="MKL134" s="140"/>
      <c r="MKM134" s="140"/>
      <c r="MKN134" s="140"/>
      <c r="MKO134" s="140"/>
      <c r="MKP134" s="140"/>
      <c r="MKQ134" s="140"/>
      <c r="MKR134" s="140"/>
      <c r="MKS134" s="140"/>
      <c r="MKT134" s="140"/>
      <c r="MKU134" s="140"/>
      <c r="MKV134" s="140"/>
      <c r="MKW134" s="140"/>
      <c r="MKX134" s="140"/>
      <c r="MKY134" s="140"/>
      <c r="MKZ134" s="140"/>
      <c r="MLA134" s="140"/>
      <c r="MLB134" s="140"/>
      <c r="MLC134" s="140"/>
      <c r="MLD134" s="140"/>
      <c r="MLE134" s="140"/>
      <c r="MLF134" s="140"/>
      <c r="MLG134" s="140"/>
      <c r="MLH134" s="140"/>
      <c r="MLI134" s="140"/>
      <c r="MLJ134" s="140"/>
      <c r="MLK134" s="140"/>
      <c r="MLL134" s="140"/>
      <c r="MLM134" s="140"/>
      <c r="MLN134" s="140"/>
      <c r="MLO134" s="140"/>
      <c r="MLP134" s="140"/>
      <c r="MLQ134" s="140"/>
      <c r="MLR134" s="140"/>
      <c r="MLS134" s="140"/>
      <c r="MLT134" s="140"/>
      <c r="MLU134" s="140"/>
      <c r="MLV134" s="140"/>
      <c r="MLW134" s="140"/>
      <c r="MLX134" s="140"/>
      <c r="MLY134" s="140"/>
      <c r="MLZ134" s="140"/>
      <c r="MMA134" s="140"/>
      <c r="MMB134" s="140"/>
      <c r="MMC134" s="140"/>
      <c r="MMD134" s="140"/>
      <c r="MME134" s="140"/>
      <c r="MMF134" s="140"/>
      <c r="MMG134" s="140"/>
      <c r="MMH134" s="140"/>
      <c r="MMI134" s="140"/>
      <c r="MMJ134" s="140"/>
      <c r="MMK134" s="140"/>
      <c r="MML134" s="140"/>
      <c r="MMM134" s="140"/>
      <c r="MMN134" s="140"/>
      <c r="MMO134" s="140"/>
      <c r="MMP134" s="140"/>
      <c r="MMQ134" s="140"/>
      <c r="MMR134" s="140"/>
      <c r="MMS134" s="140"/>
      <c r="MMT134" s="140"/>
      <c r="MMU134" s="140"/>
      <c r="MMV134" s="140"/>
      <c r="MMW134" s="140"/>
      <c r="MMX134" s="140"/>
      <c r="MMY134" s="140"/>
      <c r="MMZ134" s="140"/>
      <c r="MNA134" s="140"/>
      <c r="MNB134" s="140"/>
      <c r="MNC134" s="140"/>
      <c r="MND134" s="140"/>
      <c r="MNE134" s="140"/>
      <c r="MNF134" s="140"/>
      <c r="MNG134" s="140"/>
      <c r="MNH134" s="140"/>
      <c r="MNI134" s="140"/>
      <c r="MNJ134" s="140"/>
      <c r="MNK134" s="140"/>
      <c r="MNL134" s="140"/>
      <c r="MNM134" s="140"/>
      <c r="MNN134" s="140"/>
      <c r="MNO134" s="140"/>
      <c r="MNP134" s="140"/>
      <c r="MNQ134" s="140"/>
      <c r="MNR134" s="140"/>
      <c r="MNS134" s="140"/>
      <c r="MNT134" s="140"/>
      <c r="MNU134" s="140"/>
      <c r="MNV134" s="140"/>
      <c r="MNW134" s="140"/>
      <c r="MNX134" s="140"/>
      <c r="MNY134" s="140"/>
      <c r="MNZ134" s="140"/>
      <c r="MOA134" s="140"/>
      <c r="MOB134" s="140"/>
      <c r="MOC134" s="140"/>
      <c r="MOD134" s="140"/>
      <c r="MOE134" s="140"/>
      <c r="MOF134" s="140"/>
      <c r="MOG134" s="140"/>
      <c r="MOH134" s="140"/>
      <c r="MOI134" s="140"/>
      <c r="MOJ134" s="140"/>
      <c r="MOK134" s="140"/>
      <c r="MOL134" s="140"/>
      <c r="MOM134" s="140"/>
      <c r="MON134" s="140"/>
      <c r="MOO134" s="140"/>
      <c r="MOP134" s="140"/>
      <c r="MOQ134" s="140"/>
      <c r="MOR134" s="140"/>
      <c r="MOS134" s="140"/>
      <c r="MOT134" s="140"/>
      <c r="MOU134" s="140"/>
      <c r="MOV134" s="140"/>
      <c r="MOW134" s="140"/>
      <c r="MOX134" s="140"/>
      <c r="MOY134" s="140"/>
      <c r="MOZ134" s="140"/>
      <c r="MPA134" s="140"/>
      <c r="MPB134" s="140"/>
      <c r="MPC134" s="140"/>
      <c r="MPD134" s="140"/>
      <c r="MPE134" s="140"/>
      <c r="MPF134" s="140"/>
      <c r="MPG134" s="140"/>
      <c r="MPH134" s="140"/>
      <c r="MPI134" s="140"/>
      <c r="MPJ134" s="140"/>
      <c r="MPK134" s="140"/>
      <c r="MPL134" s="140"/>
      <c r="MPM134" s="140"/>
      <c r="MPN134" s="140"/>
      <c r="MPO134" s="140"/>
      <c r="MPP134" s="140"/>
      <c r="MPQ134" s="140"/>
      <c r="MPR134" s="140"/>
      <c r="MPS134" s="140"/>
      <c r="MPT134" s="140"/>
      <c r="MPU134" s="140"/>
      <c r="MPV134" s="140"/>
      <c r="MPW134" s="140"/>
      <c r="MPX134" s="140"/>
      <c r="MPY134" s="140"/>
      <c r="MPZ134" s="140"/>
      <c r="MQA134" s="140"/>
      <c r="MQB134" s="140"/>
      <c r="MQC134" s="140"/>
      <c r="MQD134" s="140"/>
      <c r="MQE134" s="140"/>
      <c r="MQF134" s="140"/>
      <c r="MQG134" s="140"/>
      <c r="MQH134" s="140"/>
      <c r="MQI134" s="140"/>
      <c r="MQJ134" s="140"/>
      <c r="MQK134" s="140"/>
      <c r="MQL134" s="140"/>
      <c r="MQM134" s="140"/>
      <c r="MQN134" s="140"/>
      <c r="MQO134" s="140"/>
      <c r="MQP134" s="140"/>
      <c r="MQQ134" s="140"/>
      <c r="MQR134" s="140"/>
      <c r="MQS134" s="140"/>
      <c r="MQT134" s="140"/>
      <c r="MQU134" s="140"/>
      <c r="MQV134" s="140"/>
      <c r="MQW134" s="140"/>
      <c r="MQX134" s="140"/>
      <c r="MQY134" s="140"/>
      <c r="MQZ134" s="140"/>
      <c r="MRA134" s="140"/>
      <c r="MRB134" s="140"/>
      <c r="MRC134" s="140"/>
      <c r="MRD134" s="140"/>
      <c r="MRE134" s="140"/>
      <c r="MRF134" s="140"/>
      <c r="MRG134" s="140"/>
      <c r="MRH134" s="140"/>
      <c r="MRI134" s="140"/>
      <c r="MRJ134" s="140"/>
      <c r="MRK134" s="140"/>
      <c r="MRL134" s="140"/>
      <c r="MRM134" s="140"/>
      <c r="MRN134" s="140"/>
      <c r="MRO134" s="140"/>
      <c r="MRP134" s="140"/>
      <c r="MRQ134" s="140"/>
      <c r="MRR134" s="140"/>
      <c r="MRS134" s="140"/>
      <c r="MRT134" s="140"/>
      <c r="MRU134" s="140"/>
      <c r="MRV134" s="140"/>
      <c r="MRW134" s="140"/>
      <c r="MRX134" s="140"/>
      <c r="MRY134" s="140"/>
      <c r="MRZ134" s="140"/>
      <c r="MSA134" s="140"/>
      <c r="MSB134" s="140"/>
      <c r="MSC134" s="140"/>
      <c r="MSD134" s="140"/>
      <c r="MSE134" s="140"/>
      <c r="MSF134" s="140"/>
      <c r="MSG134" s="140"/>
      <c r="MSH134" s="140"/>
      <c r="MSI134" s="140"/>
      <c r="MSJ134" s="140"/>
      <c r="MSK134" s="140"/>
      <c r="MSL134" s="140"/>
      <c r="MSM134" s="140"/>
      <c r="MSN134" s="140"/>
      <c r="MSO134" s="140"/>
      <c r="MSP134" s="140"/>
      <c r="MSQ134" s="140"/>
      <c r="MSR134" s="140"/>
      <c r="MSS134" s="140"/>
      <c r="MST134" s="140"/>
      <c r="MSU134" s="140"/>
      <c r="MSV134" s="140"/>
      <c r="MSW134" s="140"/>
      <c r="MSX134" s="140"/>
      <c r="MSY134" s="140"/>
      <c r="MSZ134" s="140"/>
      <c r="MTA134" s="140"/>
      <c r="MTB134" s="140"/>
      <c r="MTC134" s="140"/>
      <c r="MTD134" s="140"/>
      <c r="MTE134" s="140"/>
      <c r="MTF134" s="140"/>
      <c r="MTG134" s="140"/>
      <c r="MTH134" s="140"/>
      <c r="MTI134" s="140"/>
      <c r="MTJ134" s="140"/>
      <c r="MTK134" s="140"/>
      <c r="MTL134" s="140"/>
      <c r="MTM134" s="140"/>
      <c r="MTN134" s="140"/>
      <c r="MTO134" s="140"/>
      <c r="MTP134" s="140"/>
      <c r="MTQ134" s="140"/>
      <c r="MTR134" s="140"/>
      <c r="MTS134" s="140"/>
      <c r="MTT134" s="140"/>
      <c r="MTU134" s="140"/>
      <c r="MTV134" s="140"/>
      <c r="MTW134" s="140"/>
      <c r="MTX134" s="140"/>
      <c r="MTY134" s="140"/>
      <c r="MTZ134" s="140"/>
      <c r="MUA134" s="140"/>
      <c r="MUB134" s="140"/>
      <c r="MUC134" s="140"/>
      <c r="MUD134" s="140"/>
      <c r="MUE134" s="140"/>
      <c r="MUF134" s="140"/>
      <c r="MUG134" s="140"/>
      <c r="MUH134" s="140"/>
      <c r="MUI134" s="140"/>
      <c r="MUJ134" s="140"/>
      <c r="MUK134" s="140"/>
      <c r="MUL134" s="140"/>
      <c r="MUM134" s="140"/>
      <c r="MUN134" s="140"/>
      <c r="MUO134" s="140"/>
      <c r="MUP134" s="140"/>
      <c r="MUQ134" s="140"/>
      <c r="MUR134" s="140"/>
      <c r="MUS134" s="140"/>
      <c r="MUT134" s="140"/>
      <c r="MUU134" s="140"/>
      <c r="MUV134" s="140"/>
      <c r="MUW134" s="140"/>
      <c r="MUX134" s="140"/>
      <c r="MUY134" s="140"/>
      <c r="MUZ134" s="140"/>
      <c r="MVA134" s="140"/>
      <c r="MVB134" s="140"/>
      <c r="MVC134" s="140"/>
      <c r="MVD134" s="140"/>
      <c r="MVE134" s="140"/>
      <c r="MVF134" s="140"/>
      <c r="MVG134" s="140"/>
      <c r="MVH134" s="140"/>
      <c r="MVI134" s="140"/>
      <c r="MVJ134" s="140"/>
      <c r="MVK134" s="140"/>
      <c r="MVL134" s="140"/>
      <c r="MVM134" s="140"/>
      <c r="MVN134" s="140"/>
      <c r="MVO134" s="140"/>
      <c r="MVP134" s="140"/>
      <c r="MVQ134" s="140"/>
      <c r="MVR134" s="140"/>
      <c r="MVS134" s="140"/>
      <c r="MVT134" s="140"/>
      <c r="MVU134" s="140"/>
      <c r="MVV134" s="140"/>
      <c r="MVW134" s="140"/>
      <c r="MVX134" s="140"/>
      <c r="MVY134" s="140"/>
      <c r="MVZ134" s="140"/>
      <c r="MWA134" s="140"/>
      <c r="MWB134" s="140"/>
      <c r="MWC134" s="140"/>
      <c r="MWD134" s="140"/>
      <c r="MWE134" s="140"/>
      <c r="MWF134" s="140"/>
      <c r="MWG134" s="140"/>
      <c r="MWH134" s="140"/>
      <c r="MWI134" s="140"/>
      <c r="MWJ134" s="140"/>
      <c r="MWK134" s="140"/>
      <c r="MWL134" s="140"/>
      <c r="MWM134" s="140"/>
      <c r="MWN134" s="140"/>
      <c r="MWO134" s="140"/>
      <c r="MWP134" s="140"/>
      <c r="MWQ134" s="140"/>
      <c r="MWR134" s="140"/>
      <c r="MWS134" s="140"/>
      <c r="MWT134" s="140"/>
      <c r="MWU134" s="140"/>
      <c r="MWV134" s="140"/>
      <c r="MWW134" s="140"/>
      <c r="MWX134" s="140"/>
      <c r="MWY134" s="140"/>
      <c r="MWZ134" s="140"/>
      <c r="MXA134" s="140"/>
      <c r="MXB134" s="140"/>
      <c r="MXC134" s="140"/>
      <c r="MXD134" s="140"/>
      <c r="MXE134" s="140"/>
      <c r="MXF134" s="140"/>
      <c r="MXG134" s="140"/>
      <c r="MXH134" s="140"/>
      <c r="MXI134" s="140"/>
      <c r="MXJ134" s="140"/>
      <c r="MXK134" s="140"/>
      <c r="MXL134" s="140"/>
      <c r="MXM134" s="140"/>
      <c r="MXN134" s="140"/>
      <c r="MXO134" s="140"/>
      <c r="MXP134" s="140"/>
      <c r="MXQ134" s="140"/>
      <c r="MXR134" s="140"/>
      <c r="MXS134" s="140"/>
      <c r="MXT134" s="140"/>
      <c r="MXU134" s="140"/>
      <c r="MXV134" s="140"/>
      <c r="MXW134" s="140"/>
      <c r="MXX134" s="140"/>
      <c r="MXY134" s="140"/>
      <c r="MXZ134" s="140"/>
      <c r="MYA134" s="140"/>
      <c r="MYB134" s="140"/>
      <c r="MYC134" s="140"/>
      <c r="MYD134" s="140"/>
      <c r="MYE134" s="140"/>
      <c r="MYF134" s="140"/>
      <c r="MYG134" s="140"/>
      <c r="MYH134" s="140"/>
      <c r="MYI134" s="140"/>
      <c r="MYJ134" s="140"/>
      <c r="MYK134" s="140"/>
      <c r="MYL134" s="140"/>
      <c r="MYM134" s="140"/>
      <c r="MYN134" s="140"/>
      <c r="MYO134" s="140"/>
      <c r="MYP134" s="140"/>
      <c r="MYQ134" s="140"/>
      <c r="MYR134" s="140"/>
      <c r="MYS134" s="140"/>
      <c r="MYT134" s="140"/>
      <c r="MYU134" s="140"/>
      <c r="MYV134" s="140"/>
      <c r="MYW134" s="140"/>
      <c r="MYX134" s="140"/>
      <c r="MYY134" s="140"/>
      <c r="MYZ134" s="140"/>
      <c r="MZA134" s="140"/>
      <c r="MZB134" s="140"/>
      <c r="MZC134" s="140"/>
      <c r="MZD134" s="140"/>
      <c r="MZE134" s="140"/>
      <c r="MZF134" s="140"/>
      <c r="MZG134" s="140"/>
      <c r="MZH134" s="140"/>
      <c r="MZI134" s="140"/>
      <c r="MZJ134" s="140"/>
      <c r="MZK134" s="140"/>
      <c r="MZL134" s="140"/>
      <c r="MZM134" s="140"/>
      <c r="MZN134" s="140"/>
      <c r="MZO134" s="140"/>
      <c r="MZP134" s="140"/>
      <c r="MZQ134" s="140"/>
      <c r="MZR134" s="140"/>
      <c r="MZS134" s="140"/>
      <c r="MZT134" s="140"/>
      <c r="MZU134" s="140"/>
      <c r="MZV134" s="140"/>
      <c r="MZW134" s="140"/>
      <c r="MZX134" s="140"/>
      <c r="MZY134" s="140"/>
      <c r="MZZ134" s="140"/>
      <c r="NAA134" s="140"/>
      <c r="NAB134" s="140"/>
      <c r="NAC134" s="140"/>
      <c r="NAD134" s="140"/>
      <c r="NAE134" s="140"/>
      <c r="NAF134" s="140"/>
      <c r="NAG134" s="140"/>
      <c r="NAH134" s="140"/>
      <c r="NAI134" s="140"/>
      <c r="NAJ134" s="140"/>
      <c r="NAK134" s="140"/>
      <c r="NAL134" s="140"/>
      <c r="NAM134" s="140"/>
      <c r="NAN134" s="140"/>
      <c r="NAO134" s="140"/>
      <c r="NAP134" s="140"/>
      <c r="NAQ134" s="140"/>
      <c r="NAR134" s="140"/>
      <c r="NAS134" s="140"/>
      <c r="NAT134" s="140"/>
      <c r="NAU134" s="140"/>
      <c r="NAV134" s="140"/>
      <c r="NAW134" s="140"/>
      <c r="NAX134" s="140"/>
      <c r="NAY134" s="140"/>
      <c r="NAZ134" s="140"/>
      <c r="NBA134" s="140"/>
      <c r="NBB134" s="140"/>
      <c r="NBC134" s="140"/>
      <c r="NBD134" s="140"/>
      <c r="NBE134" s="140"/>
      <c r="NBF134" s="140"/>
      <c r="NBG134" s="140"/>
      <c r="NBH134" s="140"/>
      <c r="NBI134" s="140"/>
      <c r="NBJ134" s="140"/>
      <c r="NBK134" s="140"/>
      <c r="NBL134" s="140"/>
      <c r="NBM134" s="140"/>
      <c r="NBN134" s="140"/>
      <c r="NBO134" s="140"/>
      <c r="NBP134" s="140"/>
      <c r="NBQ134" s="140"/>
      <c r="NBR134" s="140"/>
      <c r="NBS134" s="140"/>
      <c r="NBT134" s="140"/>
      <c r="NBU134" s="140"/>
      <c r="NBV134" s="140"/>
      <c r="NBW134" s="140"/>
      <c r="NBX134" s="140"/>
      <c r="NBY134" s="140"/>
      <c r="NBZ134" s="140"/>
      <c r="NCA134" s="140"/>
      <c r="NCB134" s="140"/>
      <c r="NCC134" s="140"/>
      <c r="NCD134" s="140"/>
      <c r="NCE134" s="140"/>
      <c r="NCF134" s="140"/>
      <c r="NCG134" s="140"/>
      <c r="NCH134" s="140"/>
      <c r="NCI134" s="140"/>
      <c r="NCJ134" s="140"/>
      <c r="NCK134" s="140"/>
      <c r="NCL134" s="140"/>
      <c r="NCM134" s="140"/>
      <c r="NCN134" s="140"/>
      <c r="NCO134" s="140"/>
      <c r="NCP134" s="140"/>
      <c r="NCQ134" s="140"/>
      <c r="NCR134" s="140"/>
      <c r="NCS134" s="140"/>
      <c r="NCT134" s="140"/>
      <c r="NCU134" s="140"/>
      <c r="NCV134" s="140"/>
      <c r="NCW134" s="140"/>
      <c r="NCX134" s="140"/>
      <c r="NCY134" s="140"/>
      <c r="NCZ134" s="140"/>
      <c r="NDA134" s="140"/>
      <c r="NDB134" s="140"/>
      <c r="NDC134" s="140"/>
      <c r="NDD134" s="140"/>
      <c r="NDE134" s="140"/>
      <c r="NDF134" s="140"/>
      <c r="NDG134" s="140"/>
      <c r="NDH134" s="140"/>
      <c r="NDI134" s="140"/>
      <c r="NDJ134" s="140"/>
      <c r="NDK134" s="140"/>
      <c r="NDL134" s="140"/>
      <c r="NDM134" s="140"/>
      <c r="NDN134" s="140"/>
      <c r="NDO134" s="140"/>
      <c r="NDP134" s="140"/>
      <c r="NDQ134" s="140"/>
      <c r="NDR134" s="140"/>
      <c r="NDS134" s="140"/>
      <c r="NDT134" s="140"/>
      <c r="NDU134" s="140"/>
      <c r="NDV134" s="140"/>
      <c r="NDW134" s="140"/>
      <c r="NDX134" s="140"/>
      <c r="NDY134" s="140"/>
      <c r="NDZ134" s="140"/>
      <c r="NEA134" s="140"/>
      <c r="NEB134" s="140"/>
      <c r="NEC134" s="140"/>
      <c r="NED134" s="140"/>
      <c r="NEE134" s="140"/>
      <c r="NEF134" s="140"/>
      <c r="NEG134" s="140"/>
      <c r="NEH134" s="140"/>
      <c r="NEI134" s="140"/>
      <c r="NEJ134" s="140"/>
      <c r="NEK134" s="140"/>
      <c r="NEL134" s="140"/>
      <c r="NEM134" s="140"/>
      <c r="NEN134" s="140"/>
      <c r="NEO134" s="140"/>
      <c r="NEP134" s="140"/>
      <c r="NEQ134" s="140"/>
      <c r="NER134" s="140"/>
      <c r="NES134" s="140"/>
      <c r="NET134" s="140"/>
      <c r="NEU134" s="140"/>
      <c r="NEV134" s="140"/>
      <c r="NEW134" s="140"/>
      <c r="NEX134" s="140"/>
      <c r="NEY134" s="140"/>
      <c r="NEZ134" s="140"/>
      <c r="NFA134" s="140"/>
      <c r="NFB134" s="140"/>
      <c r="NFC134" s="140"/>
      <c r="NFD134" s="140"/>
      <c r="NFE134" s="140"/>
      <c r="NFF134" s="140"/>
      <c r="NFG134" s="140"/>
      <c r="NFH134" s="140"/>
      <c r="NFI134" s="140"/>
      <c r="NFJ134" s="140"/>
      <c r="NFK134" s="140"/>
      <c r="NFL134" s="140"/>
      <c r="NFM134" s="140"/>
      <c r="NFN134" s="140"/>
      <c r="NFO134" s="140"/>
      <c r="NFP134" s="140"/>
      <c r="NFQ134" s="140"/>
      <c r="NFR134" s="140"/>
      <c r="NFS134" s="140"/>
      <c r="NFT134" s="140"/>
      <c r="NFU134" s="140"/>
      <c r="NFV134" s="140"/>
      <c r="NFW134" s="140"/>
      <c r="NFX134" s="140"/>
      <c r="NFY134" s="140"/>
      <c r="NFZ134" s="140"/>
      <c r="NGA134" s="140"/>
      <c r="NGB134" s="140"/>
      <c r="NGC134" s="140"/>
      <c r="NGD134" s="140"/>
      <c r="NGE134" s="140"/>
      <c r="NGF134" s="140"/>
      <c r="NGG134" s="140"/>
      <c r="NGH134" s="140"/>
      <c r="NGI134" s="140"/>
      <c r="NGJ134" s="140"/>
      <c r="NGK134" s="140"/>
      <c r="NGL134" s="140"/>
      <c r="NGM134" s="140"/>
      <c r="NGN134" s="140"/>
      <c r="NGO134" s="140"/>
      <c r="NGP134" s="140"/>
      <c r="NGQ134" s="140"/>
      <c r="NGR134" s="140"/>
      <c r="NGS134" s="140"/>
      <c r="NGT134" s="140"/>
      <c r="NGU134" s="140"/>
      <c r="NGV134" s="140"/>
      <c r="NGW134" s="140"/>
      <c r="NGX134" s="140"/>
      <c r="NGY134" s="140"/>
      <c r="NGZ134" s="140"/>
      <c r="NHA134" s="140"/>
      <c r="NHB134" s="140"/>
      <c r="NHC134" s="140"/>
      <c r="NHD134" s="140"/>
      <c r="NHE134" s="140"/>
      <c r="NHF134" s="140"/>
      <c r="NHG134" s="140"/>
      <c r="NHH134" s="140"/>
      <c r="NHI134" s="140"/>
      <c r="NHJ134" s="140"/>
      <c r="NHK134" s="140"/>
      <c r="NHL134" s="140"/>
      <c r="NHM134" s="140"/>
      <c r="NHN134" s="140"/>
      <c r="NHO134" s="140"/>
      <c r="NHP134" s="140"/>
      <c r="NHQ134" s="140"/>
      <c r="NHR134" s="140"/>
      <c r="NHS134" s="140"/>
      <c r="NHT134" s="140"/>
      <c r="NHU134" s="140"/>
      <c r="NHV134" s="140"/>
      <c r="NHW134" s="140"/>
      <c r="NHX134" s="140"/>
      <c r="NHY134" s="140"/>
      <c r="NHZ134" s="140"/>
      <c r="NIA134" s="140"/>
      <c r="NIB134" s="140"/>
      <c r="NIC134" s="140"/>
      <c r="NID134" s="140"/>
      <c r="NIE134" s="140"/>
      <c r="NIF134" s="140"/>
      <c r="NIG134" s="140"/>
      <c r="NIH134" s="140"/>
      <c r="NII134" s="140"/>
      <c r="NIJ134" s="140"/>
      <c r="NIK134" s="140"/>
      <c r="NIL134" s="140"/>
      <c r="NIM134" s="140"/>
      <c r="NIN134" s="140"/>
      <c r="NIO134" s="140"/>
      <c r="NIP134" s="140"/>
      <c r="NIQ134" s="140"/>
      <c r="NIR134" s="140"/>
      <c r="NIS134" s="140"/>
      <c r="NIT134" s="140"/>
      <c r="NIU134" s="140"/>
      <c r="NIV134" s="140"/>
      <c r="NIW134" s="140"/>
      <c r="NIX134" s="140"/>
      <c r="NIY134" s="140"/>
      <c r="NIZ134" s="140"/>
      <c r="NJA134" s="140"/>
      <c r="NJB134" s="140"/>
      <c r="NJC134" s="140"/>
      <c r="NJD134" s="140"/>
      <c r="NJE134" s="140"/>
      <c r="NJF134" s="140"/>
      <c r="NJG134" s="140"/>
      <c r="NJH134" s="140"/>
      <c r="NJI134" s="140"/>
      <c r="NJJ134" s="140"/>
      <c r="NJK134" s="140"/>
      <c r="NJL134" s="140"/>
      <c r="NJM134" s="140"/>
      <c r="NJN134" s="140"/>
      <c r="NJO134" s="140"/>
      <c r="NJP134" s="140"/>
      <c r="NJQ134" s="140"/>
      <c r="NJR134" s="140"/>
      <c r="NJS134" s="140"/>
      <c r="NJT134" s="140"/>
      <c r="NJU134" s="140"/>
      <c r="NJV134" s="140"/>
      <c r="NJW134" s="140"/>
      <c r="NJX134" s="140"/>
      <c r="NJY134" s="140"/>
      <c r="NJZ134" s="140"/>
      <c r="NKA134" s="140"/>
      <c r="NKB134" s="140"/>
      <c r="NKC134" s="140"/>
      <c r="NKD134" s="140"/>
      <c r="NKE134" s="140"/>
      <c r="NKF134" s="140"/>
      <c r="NKG134" s="140"/>
      <c r="NKH134" s="140"/>
      <c r="NKI134" s="140"/>
      <c r="NKJ134" s="140"/>
      <c r="NKK134" s="140"/>
      <c r="NKL134" s="140"/>
      <c r="NKM134" s="140"/>
      <c r="NKN134" s="140"/>
      <c r="NKO134" s="140"/>
      <c r="NKP134" s="140"/>
      <c r="NKQ134" s="140"/>
      <c r="NKR134" s="140"/>
      <c r="NKS134" s="140"/>
      <c r="NKT134" s="140"/>
      <c r="NKU134" s="140"/>
      <c r="NKV134" s="140"/>
      <c r="NKW134" s="140"/>
      <c r="NKX134" s="140"/>
      <c r="NKY134" s="140"/>
      <c r="NKZ134" s="140"/>
      <c r="NLA134" s="140"/>
      <c r="NLB134" s="140"/>
      <c r="NLC134" s="140"/>
      <c r="NLD134" s="140"/>
      <c r="NLE134" s="140"/>
      <c r="NLF134" s="140"/>
      <c r="NLG134" s="140"/>
      <c r="NLH134" s="140"/>
      <c r="NLI134" s="140"/>
      <c r="NLJ134" s="140"/>
      <c r="NLK134" s="140"/>
      <c r="NLL134" s="140"/>
      <c r="NLM134" s="140"/>
      <c r="NLN134" s="140"/>
      <c r="NLO134" s="140"/>
      <c r="NLP134" s="140"/>
      <c r="NLQ134" s="140"/>
      <c r="NLR134" s="140"/>
      <c r="NLS134" s="140"/>
      <c r="NLT134" s="140"/>
      <c r="NLU134" s="140"/>
      <c r="NLV134" s="140"/>
      <c r="NLW134" s="140"/>
      <c r="NLX134" s="140"/>
      <c r="NLY134" s="140"/>
      <c r="NLZ134" s="140"/>
      <c r="NMA134" s="140"/>
      <c r="NMB134" s="140"/>
      <c r="NMC134" s="140"/>
      <c r="NMD134" s="140"/>
      <c r="NME134" s="140"/>
      <c r="NMF134" s="140"/>
      <c r="NMG134" s="140"/>
      <c r="NMH134" s="140"/>
      <c r="NMI134" s="140"/>
      <c r="NMJ134" s="140"/>
      <c r="NMK134" s="140"/>
      <c r="NML134" s="140"/>
      <c r="NMM134" s="140"/>
      <c r="NMN134" s="140"/>
      <c r="NMO134" s="140"/>
      <c r="NMP134" s="140"/>
      <c r="NMQ134" s="140"/>
      <c r="NMR134" s="140"/>
      <c r="NMS134" s="140"/>
      <c r="NMT134" s="140"/>
      <c r="NMU134" s="140"/>
      <c r="NMV134" s="140"/>
      <c r="NMW134" s="140"/>
      <c r="NMX134" s="140"/>
      <c r="NMY134" s="140"/>
      <c r="NMZ134" s="140"/>
      <c r="NNA134" s="140"/>
      <c r="NNB134" s="140"/>
      <c r="NNC134" s="140"/>
      <c r="NND134" s="140"/>
      <c r="NNE134" s="140"/>
      <c r="NNF134" s="140"/>
      <c r="NNG134" s="140"/>
      <c r="NNH134" s="140"/>
      <c r="NNI134" s="140"/>
      <c r="NNJ134" s="140"/>
      <c r="NNK134" s="140"/>
      <c r="NNL134" s="140"/>
      <c r="NNM134" s="140"/>
      <c r="NNN134" s="140"/>
      <c r="NNO134" s="140"/>
      <c r="NNP134" s="140"/>
      <c r="NNQ134" s="140"/>
      <c r="NNR134" s="140"/>
      <c r="NNS134" s="140"/>
      <c r="NNT134" s="140"/>
      <c r="NNU134" s="140"/>
      <c r="NNV134" s="140"/>
      <c r="NNW134" s="140"/>
      <c r="NNX134" s="140"/>
      <c r="NNY134" s="140"/>
      <c r="NNZ134" s="140"/>
      <c r="NOA134" s="140"/>
      <c r="NOB134" s="140"/>
      <c r="NOC134" s="140"/>
      <c r="NOD134" s="140"/>
      <c r="NOE134" s="140"/>
      <c r="NOF134" s="140"/>
      <c r="NOG134" s="140"/>
      <c r="NOH134" s="140"/>
      <c r="NOI134" s="140"/>
      <c r="NOJ134" s="140"/>
      <c r="NOK134" s="140"/>
      <c r="NOL134" s="140"/>
      <c r="NOM134" s="140"/>
      <c r="NON134" s="140"/>
      <c r="NOO134" s="140"/>
      <c r="NOP134" s="140"/>
      <c r="NOQ134" s="140"/>
      <c r="NOR134" s="140"/>
      <c r="NOS134" s="140"/>
      <c r="NOT134" s="140"/>
      <c r="NOU134" s="140"/>
      <c r="NOV134" s="140"/>
      <c r="NOW134" s="140"/>
      <c r="NOX134" s="140"/>
      <c r="NOY134" s="140"/>
      <c r="NOZ134" s="140"/>
      <c r="NPA134" s="140"/>
      <c r="NPB134" s="140"/>
      <c r="NPC134" s="140"/>
      <c r="NPD134" s="140"/>
      <c r="NPE134" s="140"/>
      <c r="NPF134" s="140"/>
      <c r="NPG134" s="140"/>
      <c r="NPH134" s="140"/>
      <c r="NPI134" s="140"/>
      <c r="NPJ134" s="140"/>
      <c r="NPK134" s="140"/>
      <c r="NPL134" s="140"/>
      <c r="NPM134" s="140"/>
      <c r="NPN134" s="140"/>
      <c r="NPO134" s="140"/>
      <c r="NPP134" s="140"/>
      <c r="NPQ134" s="140"/>
      <c r="NPR134" s="140"/>
      <c r="NPS134" s="140"/>
      <c r="NPT134" s="140"/>
      <c r="NPU134" s="140"/>
      <c r="NPV134" s="140"/>
      <c r="NPW134" s="140"/>
      <c r="NPX134" s="140"/>
      <c r="NPY134" s="140"/>
      <c r="NPZ134" s="140"/>
      <c r="NQA134" s="140"/>
      <c r="NQB134" s="140"/>
      <c r="NQC134" s="140"/>
      <c r="NQD134" s="140"/>
      <c r="NQE134" s="140"/>
      <c r="NQF134" s="140"/>
      <c r="NQG134" s="140"/>
      <c r="NQH134" s="140"/>
      <c r="NQI134" s="140"/>
      <c r="NQJ134" s="140"/>
      <c r="NQK134" s="140"/>
      <c r="NQL134" s="140"/>
      <c r="NQM134" s="140"/>
      <c r="NQN134" s="140"/>
      <c r="NQO134" s="140"/>
      <c r="NQP134" s="140"/>
      <c r="NQQ134" s="140"/>
      <c r="NQR134" s="140"/>
      <c r="NQS134" s="140"/>
      <c r="NQT134" s="140"/>
      <c r="NQU134" s="140"/>
      <c r="NQV134" s="140"/>
      <c r="NQW134" s="140"/>
      <c r="NQX134" s="140"/>
      <c r="NQY134" s="140"/>
      <c r="NQZ134" s="140"/>
      <c r="NRA134" s="140"/>
      <c r="NRB134" s="140"/>
      <c r="NRC134" s="140"/>
      <c r="NRD134" s="140"/>
      <c r="NRE134" s="140"/>
      <c r="NRF134" s="140"/>
      <c r="NRG134" s="140"/>
      <c r="NRH134" s="140"/>
      <c r="NRI134" s="140"/>
      <c r="NRJ134" s="140"/>
      <c r="NRK134" s="140"/>
      <c r="NRL134" s="140"/>
      <c r="NRM134" s="140"/>
      <c r="NRN134" s="140"/>
      <c r="NRO134" s="140"/>
      <c r="NRP134" s="140"/>
      <c r="NRQ134" s="140"/>
      <c r="NRR134" s="140"/>
      <c r="NRS134" s="140"/>
      <c r="NRT134" s="140"/>
      <c r="NRU134" s="140"/>
      <c r="NRV134" s="140"/>
      <c r="NRW134" s="140"/>
      <c r="NRX134" s="140"/>
      <c r="NRY134" s="140"/>
      <c r="NRZ134" s="140"/>
      <c r="NSA134" s="140"/>
      <c r="NSB134" s="140"/>
      <c r="NSC134" s="140"/>
      <c r="NSD134" s="140"/>
      <c r="NSE134" s="140"/>
      <c r="NSF134" s="140"/>
      <c r="NSG134" s="140"/>
      <c r="NSH134" s="140"/>
      <c r="NSI134" s="140"/>
      <c r="NSJ134" s="140"/>
      <c r="NSK134" s="140"/>
      <c r="NSL134" s="140"/>
      <c r="NSM134" s="140"/>
      <c r="NSN134" s="140"/>
      <c r="NSO134" s="140"/>
      <c r="NSP134" s="140"/>
      <c r="NSQ134" s="140"/>
      <c r="NSR134" s="140"/>
      <c r="NSS134" s="140"/>
      <c r="NST134" s="140"/>
      <c r="NSU134" s="140"/>
      <c r="NSV134" s="140"/>
      <c r="NSW134" s="140"/>
      <c r="NSX134" s="140"/>
      <c r="NSY134" s="140"/>
      <c r="NSZ134" s="140"/>
      <c r="NTA134" s="140"/>
      <c r="NTB134" s="140"/>
      <c r="NTC134" s="140"/>
      <c r="NTD134" s="140"/>
      <c r="NTE134" s="140"/>
      <c r="NTF134" s="140"/>
      <c r="NTG134" s="140"/>
      <c r="NTH134" s="140"/>
      <c r="NTI134" s="140"/>
      <c r="NTJ134" s="140"/>
      <c r="NTK134" s="140"/>
      <c r="NTL134" s="140"/>
      <c r="NTM134" s="140"/>
      <c r="NTN134" s="140"/>
      <c r="NTO134" s="140"/>
      <c r="NTP134" s="140"/>
      <c r="NTQ134" s="140"/>
      <c r="NTR134" s="140"/>
      <c r="NTS134" s="140"/>
      <c r="NTT134" s="140"/>
      <c r="NTU134" s="140"/>
      <c r="NTV134" s="140"/>
      <c r="NTW134" s="140"/>
      <c r="NTX134" s="140"/>
      <c r="NTY134" s="140"/>
      <c r="NTZ134" s="140"/>
      <c r="NUA134" s="140"/>
      <c r="NUB134" s="140"/>
      <c r="NUC134" s="140"/>
      <c r="NUD134" s="140"/>
      <c r="NUE134" s="140"/>
      <c r="NUF134" s="140"/>
      <c r="NUG134" s="140"/>
      <c r="NUH134" s="140"/>
      <c r="NUI134" s="140"/>
      <c r="NUJ134" s="140"/>
      <c r="NUK134" s="140"/>
      <c r="NUL134" s="140"/>
      <c r="NUM134" s="140"/>
      <c r="NUN134" s="140"/>
      <c r="NUO134" s="140"/>
      <c r="NUP134" s="140"/>
      <c r="NUQ134" s="140"/>
      <c r="NUR134" s="140"/>
      <c r="NUS134" s="140"/>
      <c r="NUT134" s="140"/>
      <c r="NUU134" s="140"/>
      <c r="NUV134" s="140"/>
      <c r="NUW134" s="140"/>
      <c r="NUX134" s="140"/>
      <c r="NUY134" s="140"/>
      <c r="NUZ134" s="140"/>
      <c r="NVA134" s="140"/>
      <c r="NVB134" s="140"/>
      <c r="NVC134" s="140"/>
      <c r="NVD134" s="140"/>
      <c r="NVE134" s="140"/>
      <c r="NVF134" s="140"/>
      <c r="NVG134" s="140"/>
      <c r="NVH134" s="140"/>
      <c r="NVI134" s="140"/>
      <c r="NVJ134" s="140"/>
      <c r="NVK134" s="140"/>
      <c r="NVL134" s="140"/>
      <c r="NVM134" s="140"/>
      <c r="NVN134" s="140"/>
      <c r="NVO134" s="140"/>
      <c r="NVP134" s="140"/>
      <c r="NVQ134" s="140"/>
      <c r="NVR134" s="140"/>
      <c r="NVS134" s="140"/>
      <c r="NVT134" s="140"/>
      <c r="NVU134" s="140"/>
      <c r="NVV134" s="140"/>
      <c r="NVW134" s="140"/>
      <c r="NVX134" s="140"/>
      <c r="NVY134" s="140"/>
      <c r="NVZ134" s="140"/>
      <c r="NWA134" s="140"/>
      <c r="NWB134" s="140"/>
      <c r="NWC134" s="140"/>
      <c r="NWD134" s="140"/>
      <c r="NWE134" s="140"/>
      <c r="NWF134" s="140"/>
      <c r="NWG134" s="140"/>
      <c r="NWH134" s="140"/>
      <c r="NWI134" s="140"/>
      <c r="NWJ134" s="140"/>
      <c r="NWK134" s="140"/>
      <c r="NWL134" s="140"/>
      <c r="NWM134" s="140"/>
      <c r="NWN134" s="140"/>
      <c r="NWO134" s="140"/>
      <c r="NWP134" s="140"/>
      <c r="NWQ134" s="140"/>
      <c r="NWR134" s="140"/>
      <c r="NWS134" s="140"/>
      <c r="NWT134" s="140"/>
      <c r="NWU134" s="140"/>
      <c r="NWV134" s="140"/>
      <c r="NWW134" s="140"/>
      <c r="NWX134" s="140"/>
      <c r="NWY134" s="140"/>
      <c r="NWZ134" s="140"/>
      <c r="NXA134" s="140"/>
      <c r="NXB134" s="140"/>
      <c r="NXC134" s="140"/>
      <c r="NXD134" s="140"/>
      <c r="NXE134" s="140"/>
      <c r="NXF134" s="140"/>
      <c r="NXG134" s="140"/>
      <c r="NXH134" s="140"/>
      <c r="NXI134" s="140"/>
      <c r="NXJ134" s="140"/>
      <c r="NXK134" s="140"/>
      <c r="NXL134" s="140"/>
      <c r="NXM134" s="140"/>
      <c r="NXN134" s="140"/>
      <c r="NXO134" s="140"/>
      <c r="NXP134" s="140"/>
      <c r="NXQ134" s="140"/>
      <c r="NXR134" s="140"/>
      <c r="NXS134" s="140"/>
      <c r="NXT134" s="140"/>
      <c r="NXU134" s="140"/>
      <c r="NXV134" s="140"/>
      <c r="NXW134" s="140"/>
      <c r="NXX134" s="140"/>
      <c r="NXY134" s="140"/>
      <c r="NXZ134" s="140"/>
      <c r="NYA134" s="140"/>
      <c r="NYB134" s="140"/>
      <c r="NYC134" s="140"/>
      <c r="NYD134" s="140"/>
      <c r="NYE134" s="140"/>
      <c r="NYF134" s="140"/>
      <c r="NYG134" s="140"/>
      <c r="NYH134" s="140"/>
      <c r="NYI134" s="140"/>
      <c r="NYJ134" s="140"/>
      <c r="NYK134" s="140"/>
      <c r="NYL134" s="140"/>
      <c r="NYM134" s="140"/>
      <c r="NYN134" s="140"/>
      <c r="NYO134" s="140"/>
      <c r="NYP134" s="140"/>
      <c r="NYQ134" s="140"/>
      <c r="NYR134" s="140"/>
      <c r="NYS134" s="140"/>
      <c r="NYT134" s="140"/>
      <c r="NYU134" s="140"/>
      <c r="NYV134" s="140"/>
      <c r="NYW134" s="140"/>
      <c r="NYX134" s="140"/>
      <c r="NYY134" s="140"/>
      <c r="NYZ134" s="140"/>
      <c r="NZA134" s="140"/>
      <c r="NZB134" s="140"/>
      <c r="NZC134" s="140"/>
      <c r="NZD134" s="140"/>
      <c r="NZE134" s="140"/>
      <c r="NZF134" s="140"/>
      <c r="NZG134" s="140"/>
      <c r="NZH134" s="140"/>
      <c r="NZI134" s="140"/>
      <c r="NZJ134" s="140"/>
      <c r="NZK134" s="140"/>
      <c r="NZL134" s="140"/>
      <c r="NZM134" s="140"/>
      <c r="NZN134" s="140"/>
      <c r="NZO134" s="140"/>
      <c r="NZP134" s="140"/>
      <c r="NZQ134" s="140"/>
      <c r="NZR134" s="140"/>
      <c r="NZS134" s="140"/>
      <c r="NZT134" s="140"/>
      <c r="NZU134" s="140"/>
      <c r="NZV134" s="140"/>
      <c r="NZW134" s="140"/>
      <c r="NZX134" s="140"/>
      <c r="NZY134" s="140"/>
      <c r="NZZ134" s="140"/>
      <c r="OAA134" s="140"/>
      <c r="OAB134" s="140"/>
      <c r="OAC134" s="140"/>
      <c r="OAD134" s="140"/>
      <c r="OAE134" s="140"/>
      <c r="OAF134" s="140"/>
      <c r="OAG134" s="140"/>
      <c r="OAH134" s="140"/>
      <c r="OAI134" s="140"/>
      <c r="OAJ134" s="140"/>
      <c r="OAK134" s="140"/>
      <c r="OAL134" s="140"/>
      <c r="OAM134" s="140"/>
      <c r="OAN134" s="140"/>
      <c r="OAO134" s="140"/>
      <c r="OAP134" s="140"/>
      <c r="OAQ134" s="140"/>
      <c r="OAR134" s="140"/>
      <c r="OAS134" s="140"/>
      <c r="OAT134" s="140"/>
      <c r="OAU134" s="140"/>
      <c r="OAV134" s="140"/>
      <c r="OAW134" s="140"/>
      <c r="OAX134" s="140"/>
      <c r="OAY134" s="140"/>
      <c r="OAZ134" s="140"/>
      <c r="OBA134" s="140"/>
      <c r="OBB134" s="140"/>
      <c r="OBC134" s="140"/>
      <c r="OBD134" s="140"/>
      <c r="OBE134" s="140"/>
      <c r="OBF134" s="140"/>
      <c r="OBG134" s="140"/>
      <c r="OBH134" s="140"/>
      <c r="OBI134" s="140"/>
      <c r="OBJ134" s="140"/>
      <c r="OBK134" s="140"/>
      <c r="OBL134" s="140"/>
      <c r="OBM134" s="140"/>
      <c r="OBN134" s="140"/>
      <c r="OBO134" s="140"/>
      <c r="OBP134" s="140"/>
      <c r="OBQ134" s="140"/>
      <c r="OBR134" s="140"/>
      <c r="OBS134" s="140"/>
      <c r="OBT134" s="140"/>
      <c r="OBU134" s="140"/>
      <c r="OBV134" s="140"/>
      <c r="OBW134" s="140"/>
      <c r="OBX134" s="140"/>
      <c r="OBY134" s="140"/>
      <c r="OBZ134" s="140"/>
      <c r="OCA134" s="140"/>
      <c r="OCB134" s="140"/>
      <c r="OCC134" s="140"/>
      <c r="OCD134" s="140"/>
      <c r="OCE134" s="140"/>
      <c r="OCF134" s="140"/>
      <c r="OCG134" s="140"/>
      <c r="OCH134" s="140"/>
      <c r="OCI134" s="140"/>
      <c r="OCJ134" s="140"/>
      <c r="OCK134" s="140"/>
      <c r="OCL134" s="140"/>
      <c r="OCM134" s="140"/>
      <c r="OCN134" s="140"/>
      <c r="OCO134" s="140"/>
      <c r="OCP134" s="140"/>
      <c r="OCQ134" s="140"/>
      <c r="OCR134" s="140"/>
      <c r="OCS134" s="140"/>
      <c r="OCT134" s="140"/>
      <c r="OCU134" s="140"/>
      <c r="OCV134" s="140"/>
      <c r="OCW134" s="140"/>
      <c r="OCX134" s="140"/>
      <c r="OCY134" s="140"/>
      <c r="OCZ134" s="140"/>
      <c r="ODA134" s="140"/>
      <c r="ODB134" s="140"/>
      <c r="ODC134" s="140"/>
      <c r="ODD134" s="140"/>
      <c r="ODE134" s="140"/>
      <c r="ODF134" s="140"/>
      <c r="ODG134" s="140"/>
      <c r="ODH134" s="140"/>
      <c r="ODI134" s="140"/>
      <c r="ODJ134" s="140"/>
      <c r="ODK134" s="140"/>
      <c r="ODL134" s="140"/>
      <c r="ODM134" s="140"/>
      <c r="ODN134" s="140"/>
      <c r="ODO134" s="140"/>
      <c r="ODP134" s="140"/>
      <c r="ODQ134" s="140"/>
      <c r="ODR134" s="140"/>
      <c r="ODS134" s="140"/>
      <c r="ODT134" s="140"/>
      <c r="ODU134" s="140"/>
      <c r="ODV134" s="140"/>
      <c r="ODW134" s="140"/>
      <c r="ODX134" s="140"/>
      <c r="ODY134" s="140"/>
      <c r="ODZ134" s="140"/>
      <c r="OEA134" s="140"/>
      <c r="OEB134" s="140"/>
      <c r="OEC134" s="140"/>
      <c r="OED134" s="140"/>
      <c r="OEE134" s="140"/>
      <c r="OEF134" s="140"/>
      <c r="OEG134" s="140"/>
      <c r="OEH134" s="140"/>
      <c r="OEI134" s="140"/>
      <c r="OEJ134" s="140"/>
      <c r="OEK134" s="140"/>
      <c r="OEL134" s="140"/>
      <c r="OEM134" s="140"/>
      <c r="OEN134" s="140"/>
      <c r="OEO134" s="140"/>
      <c r="OEP134" s="140"/>
      <c r="OEQ134" s="140"/>
      <c r="OER134" s="140"/>
      <c r="OES134" s="140"/>
      <c r="OET134" s="140"/>
      <c r="OEU134" s="140"/>
      <c r="OEV134" s="140"/>
      <c r="OEW134" s="140"/>
      <c r="OEX134" s="140"/>
      <c r="OEY134" s="140"/>
      <c r="OEZ134" s="140"/>
      <c r="OFA134" s="140"/>
      <c r="OFB134" s="140"/>
      <c r="OFC134" s="140"/>
      <c r="OFD134" s="140"/>
      <c r="OFE134" s="140"/>
      <c r="OFF134" s="140"/>
      <c r="OFG134" s="140"/>
      <c r="OFH134" s="140"/>
      <c r="OFI134" s="140"/>
      <c r="OFJ134" s="140"/>
      <c r="OFK134" s="140"/>
      <c r="OFL134" s="140"/>
      <c r="OFM134" s="140"/>
      <c r="OFN134" s="140"/>
      <c r="OFO134" s="140"/>
      <c r="OFP134" s="140"/>
      <c r="OFQ134" s="140"/>
      <c r="OFR134" s="140"/>
      <c r="OFS134" s="140"/>
      <c r="OFT134" s="140"/>
      <c r="OFU134" s="140"/>
      <c r="OFV134" s="140"/>
      <c r="OFW134" s="140"/>
      <c r="OFX134" s="140"/>
      <c r="OFY134" s="140"/>
      <c r="OFZ134" s="140"/>
      <c r="OGA134" s="140"/>
      <c r="OGB134" s="140"/>
      <c r="OGC134" s="140"/>
      <c r="OGD134" s="140"/>
      <c r="OGE134" s="140"/>
      <c r="OGF134" s="140"/>
      <c r="OGG134" s="140"/>
      <c r="OGH134" s="140"/>
      <c r="OGI134" s="140"/>
      <c r="OGJ134" s="140"/>
      <c r="OGK134" s="140"/>
      <c r="OGL134" s="140"/>
      <c r="OGM134" s="140"/>
      <c r="OGN134" s="140"/>
      <c r="OGO134" s="140"/>
      <c r="OGP134" s="140"/>
      <c r="OGQ134" s="140"/>
      <c r="OGR134" s="140"/>
      <c r="OGS134" s="140"/>
      <c r="OGT134" s="140"/>
      <c r="OGU134" s="140"/>
      <c r="OGV134" s="140"/>
      <c r="OGW134" s="140"/>
      <c r="OGX134" s="140"/>
      <c r="OGY134" s="140"/>
      <c r="OGZ134" s="140"/>
      <c r="OHA134" s="140"/>
      <c r="OHB134" s="140"/>
      <c r="OHC134" s="140"/>
      <c r="OHD134" s="140"/>
      <c r="OHE134" s="140"/>
      <c r="OHF134" s="140"/>
      <c r="OHG134" s="140"/>
      <c r="OHH134" s="140"/>
      <c r="OHI134" s="140"/>
      <c r="OHJ134" s="140"/>
      <c r="OHK134" s="140"/>
      <c r="OHL134" s="140"/>
      <c r="OHM134" s="140"/>
      <c r="OHN134" s="140"/>
      <c r="OHO134" s="140"/>
      <c r="OHP134" s="140"/>
      <c r="OHQ134" s="140"/>
      <c r="OHR134" s="140"/>
      <c r="OHS134" s="140"/>
      <c r="OHT134" s="140"/>
      <c r="OHU134" s="140"/>
      <c r="OHV134" s="140"/>
      <c r="OHW134" s="140"/>
      <c r="OHX134" s="140"/>
      <c r="OHY134" s="140"/>
      <c r="OHZ134" s="140"/>
      <c r="OIA134" s="140"/>
      <c r="OIB134" s="140"/>
      <c r="OIC134" s="140"/>
      <c r="OID134" s="140"/>
      <c r="OIE134" s="140"/>
      <c r="OIF134" s="140"/>
      <c r="OIG134" s="140"/>
      <c r="OIH134" s="140"/>
      <c r="OII134" s="140"/>
      <c r="OIJ134" s="140"/>
      <c r="OIK134" s="140"/>
      <c r="OIL134" s="140"/>
      <c r="OIM134" s="140"/>
      <c r="OIN134" s="140"/>
      <c r="OIO134" s="140"/>
      <c r="OIP134" s="140"/>
      <c r="OIQ134" s="140"/>
      <c r="OIR134" s="140"/>
      <c r="OIS134" s="140"/>
      <c r="OIT134" s="140"/>
      <c r="OIU134" s="140"/>
      <c r="OIV134" s="140"/>
      <c r="OIW134" s="140"/>
      <c r="OIX134" s="140"/>
      <c r="OIY134" s="140"/>
      <c r="OIZ134" s="140"/>
      <c r="OJA134" s="140"/>
      <c r="OJB134" s="140"/>
      <c r="OJC134" s="140"/>
      <c r="OJD134" s="140"/>
      <c r="OJE134" s="140"/>
      <c r="OJF134" s="140"/>
      <c r="OJG134" s="140"/>
      <c r="OJH134" s="140"/>
      <c r="OJI134" s="140"/>
      <c r="OJJ134" s="140"/>
      <c r="OJK134" s="140"/>
      <c r="OJL134" s="140"/>
      <c r="OJM134" s="140"/>
      <c r="OJN134" s="140"/>
      <c r="OJO134" s="140"/>
      <c r="OJP134" s="140"/>
      <c r="OJQ134" s="140"/>
      <c r="OJR134" s="140"/>
      <c r="OJS134" s="140"/>
      <c r="OJT134" s="140"/>
      <c r="OJU134" s="140"/>
      <c r="OJV134" s="140"/>
      <c r="OJW134" s="140"/>
      <c r="OJX134" s="140"/>
      <c r="OJY134" s="140"/>
      <c r="OJZ134" s="140"/>
      <c r="OKA134" s="140"/>
      <c r="OKB134" s="140"/>
      <c r="OKC134" s="140"/>
      <c r="OKD134" s="140"/>
      <c r="OKE134" s="140"/>
      <c r="OKF134" s="140"/>
      <c r="OKG134" s="140"/>
      <c r="OKH134" s="140"/>
      <c r="OKI134" s="140"/>
      <c r="OKJ134" s="140"/>
      <c r="OKK134" s="140"/>
      <c r="OKL134" s="140"/>
      <c r="OKM134" s="140"/>
      <c r="OKN134" s="140"/>
      <c r="OKO134" s="140"/>
      <c r="OKP134" s="140"/>
      <c r="OKQ134" s="140"/>
      <c r="OKR134" s="140"/>
      <c r="OKS134" s="140"/>
      <c r="OKT134" s="140"/>
      <c r="OKU134" s="140"/>
      <c r="OKV134" s="140"/>
      <c r="OKW134" s="140"/>
      <c r="OKX134" s="140"/>
      <c r="OKY134" s="140"/>
      <c r="OKZ134" s="140"/>
      <c r="OLA134" s="140"/>
      <c r="OLB134" s="140"/>
      <c r="OLC134" s="140"/>
      <c r="OLD134" s="140"/>
      <c r="OLE134" s="140"/>
      <c r="OLF134" s="140"/>
      <c r="OLG134" s="140"/>
      <c r="OLH134" s="140"/>
      <c r="OLI134" s="140"/>
      <c r="OLJ134" s="140"/>
      <c r="OLK134" s="140"/>
      <c r="OLL134" s="140"/>
      <c r="OLM134" s="140"/>
      <c r="OLN134" s="140"/>
      <c r="OLO134" s="140"/>
      <c r="OLP134" s="140"/>
      <c r="OLQ134" s="140"/>
      <c r="OLR134" s="140"/>
      <c r="OLS134" s="140"/>
      <c r="OLT134" s="140"/>
      <c r="OLU134" s="140"/>
      <c r="OLV134" s="140"/>
      <c r="OLW134" s="140"/>
      <c r="OLX134" s="140"/>
      <c r="OLY134" s="140"/>
      <c r="OLZ134" s="140"/>
      <c r="OMA134" s="140"/>
      <c r="OMB134" s="140"/>
      <c r="OMC134" s="140"/>
      <c r="OMD134" s="140"/>
      <c r="OME134" s="140"/>
      <c r="OMF134" s="140"/>
      <c r="OMG134" s="140"/>
      <c r="OMH134" s="140"/>
      <c r="OMI134" s="140"/>
      <c r="OMJ134" s="140"/>
      <c r="OMK134" s="140"/>
      <c r="OML134" s="140"/>
      <c r="OMM134" s="140"/>
      <c r="OMN134" s="140"/>
      <c r="OMO134" s="140"/>
      <c r="OMP134" s="140"/>
      <c r="OMQ134" s="140"/>
      <c r="OMR134" s="140"/>
      <c r="OMS134" s="140"/>
      <c r="OMT134" s="140"/>
      <c r="OMU134" s="140"/>
      <c r="OMV134" s="140"/>
      <c r="OMW134" s="140"/>
      <c r="OMX134" s="140"/>
      <c r="OMY134" s="140"/>
      <c r="OMZ134" s="140"/>
      <c r="ONA134" s="140"/>
      <c r="ONB134" s="140"/>
      <c r="ONC134" s="140"/>
      <c r="OND134" s="140"/>
      <c r="ONE134" s="140"/>
      <c r="ONF134" s="140"/>
      <c r="ONG134" s="140"/>
      <c r="ONH134" s="140"/>
      <c r="ONI134" s="140"/>
      <c r="ONJ134" s="140"/>
      <c r="ONK134" s="140"/>
      <c r="ONL134" s="140"/>
      <c r="ONM134" s="140"/>
      <c r="ONN134" s="140"/>
      <c r="ONO134" s="140"/>
      <c r="ONP134" s="140"/>
      <c r="ONQ134" s="140"/>
      <c r="ONR134" s="140"/>
      <c r="ONS134" s="140"/>
      <c r="ONT134" s="140"/>
      <c r="ONU134" s="140"/>
      <c r="ONV134" s="140"/>
      <c r="ONW134" s="140"/>
      <c r="ONX134" s="140"/>
      <c r="ONY134" s="140"/>
      <c r="ONZ134" s="140"/>
      <c r="OOA134" s="140"/>
      <c r="OOB134" s="140"/>
      <c r="OOC134" s="140"/>
      <c r="OOD134" s="140"/>
      <c r="OOE134" s="140"/>
      <c r="OOF134" s="140"/>
      <c r="OOG134" s="140"/>
      <c r="OOH134" s="140"/>
      <c r="OOI134" s="140"/>
      <c r="OOJ134" s="140"/>
      <c r="OOK134" s="140"/>
      <c r="OOL134" s="140"/>
      <c r="OOM134" s="140"/>
      <c r="OON134" s="140"/>
      <c r="OOO134" s="140"/>
      <c r="OOP134" s="140"/>
      <c r="OOQ134" s="140"/>
      <c r="OOR134" s="140"/>
      <c r="OOS134" s="140"/>
      <c r="OOT134" s="140"/>
      <c r="OOU134" s="140"/>
      <c r="OOV134" s="140"/>
      <c r="OOW134" s="140"/>
      <c r="OOX134" s="140"/>
      <c r="OOY134" s="140"/>
      <c r="OOZ134" s="140"/>
      <c r="OPA134" s="140"/>
      <c r="OPB134" s="140"/>
      <c r="OPC134" s="140"/>
      <c r="OPD134" s="140"/>
      <c r="OPE134" s="140"/>
      <c r="OPF134" s="140"/>
      <c r="OPG134" s="140"/>
      <c r="OPH134" s="140"/>
      <c r="OPI134" s="140"/>
      <c r="OPJ134" s="140"/>
      <c r="OPK134" s="140"/>
      <c r="OPL134" s="140"/>
      <c r="OPM134" s="140"/>
      <c r="OPN134" s="140"/>
      <c r="OPO134" s="140"/>
      <c r="OPP134" s="140"/>
      <c r="OPQ134" s="140"/>
      <c r="OPR134" s="140"/>
      <c r="OPS134" s="140"/>
      <c r="OPT134" s="140"/>
      <c r="OPU134" s="140"/>
      <c r="OPV134" s="140"/>
      <c r="OPW134" s="140"/>
      <c r="OPX134" s="140"/>
      <c r="OPY134" s="140"/>
      <c r="OPZ134" s="140"/>
      <c r="OQA134" s="140"/>
      <c r="OQB134" s="140"/>
      <c r="OQC134" s="140"/>
      <c r="OQD134" s="140"/>
      <c r="OQE134" s="140"/>
      <c r="OQF134" s="140"/>
      <c r="OQG134" s="140"/>
      <c r="OQH134" s="140"/>
      <c r="OQI134" s="140"/>
      <c r="OQJ134" s="140"/>
      <c r="OQK134" s="140"/>
      <c r="OQL134" s="140"/>
      <c r="OQM134" s="140"/>
      <c r="OQN134" s="140"/>
      <c r="OQO134" s="140"/>
      <c r="OQP134" s="140"/>
      <c r="OQQ134" s="140"/>
      <c r="OQR134" s="140"/>
      <c r="OQS134" s="140"/>
      <c r="OQT134" s="140"/>
      <c r="OQU134" s="140"/>
      <c r="OQV134" s="140"/>
      <c r="OQW134" s="140"/>
      <c r="OQX134" s="140"/>
      <c r="OQY134" s="140"/>
      <c r="OQZ134" s="140"/>
      <c r="ORA134" s="140"/>
      <c r="ORB134" s="140"/>
      <c r="ORC134" s="140"/>
      <c r="ORD134" s="140"/>
      <c r="ORE134" s="140"/>
      <c r="ORF134" s="140"/>
      <c r="ORG134" s="140"/>
      <c r="ORH134" s="140"/>
      <c r="ORI134" s="140"/>
      <c r="ORJ134" s="140"/>
      <c r="ORK134" s="140"/>
      <c r="ORL134" s="140"/>
      <c r="ORM134" s="140"/>
      <c r="ORN134" s="140"/>
      <c r="ORO134" s="140"/>
      <c r="ORP134" s="140"/>
      <c r="ORQ134" s="140"/>
      <c r="ORR134" s="140"/>
      <c r="ORS134" s="140"/>
      <c r="ORT134" s="140"/>
      <c r="ORU134" s="140"/>
      <c r="ORV134" s="140"/>
      <c r="ORW134" s="140"/>
      <c r="ORX134" s="140"/>
      <c r="ORY134" s="140"/>
      <c r="ORZ134" s="140"/>
      <c r="OSA134" s="140"/>
      <c r="OSB134" s="140"/>
      <c r="OSC134" s="140"/>
      <c r="OSD134" s="140"/>
      <c r="OSE134" s="140"/>
      <c r="OSF134" s="140"/>
      <c r="OSG134" s="140"/>
      <c r="OSH134" s="140"/>
      <c r="OSI134" s="140"/>
      <c r="OSJ134" s="140"/>
      <c r="OSK134" s="140"/>
      <c r="OSL134" s="140"/>
      <c r="OSM134" s="140"/>
      <c r="OSN134" s="140"/>
      <c r="OSO134" s="140"/>
      <c r="OSP134" s="140"/>
      <c r="OSQ134" s="140"/>
      <c r="OSR134" s="140"/>
      <c r="OSS134" s="140"/>
      <c r="OST134" s="140"/>
      <c r="OSU134" s="140"/>
      <c r="OSV134" s="140"/>
      <c r="OSW134" s="140"/>
      <c r="OSX134" s="140"/>
      <c r="OSY134" s="140"/>
      <c r="OSZ134" s="140"/>
      <c r="OTA134" s="140"/>
      <c r="OTB134" s="140"/>
      <c r="OTC134" s="140"/>
      <c r="OTD134" s="140"/>
      <c r="OTE134" s="140"/>
      <c r="OTF134" s="140"/>
      <c r="OTG134" s="140"/>
      <c r="OTH134" s="140"/>
      <c r="OTI134" s="140"/>
      <c r="OTJ134" s="140"/>
      <c r="OTK134" s="140"/>
      <c r="OTL134" s="140"/>
      <c r="OTM134" s="140"/>
      <c r="OTN134" s="140"/>
      <c r="OTO134" s="140"/>
      <c r="OTP134" s="140"/>
      <c r="OTQ134" s="140"/>
      <c r="OTR134" s="140"/>
      <c r="OTS134" s="140"/>
      <c r="OTT134" s="140"/>
      <c r="OTU134" s="140"/>
      <c r="OTV134" s="140"/>
      <c r="OTW134" s="140"/>
      <c r="OTX134" s="140"/>
      <c r="OTY134" s="140"/>
      <c r="OTZ134" s="140"/>
      <c r="OUA134" s="140"/>
      <c r="OUB134" s="140"/>
      <c r="OUC134" s="140"/>
      <c r="OUD134" s="140"/>
      <c r="OUE134" s="140"/>
      <c r="OUF134" s="140"/>
      <c r="OUG134" s="140"/>
      <c r="OUH134" s="140"/>
      <c r="OUI134" s="140"/>
      <c r="OUJ134" s="140"/>
      <c r="OUK134" s="140"/>
      <c r="OUL134" s="140"/>
      <c r="OUM134" s="140"/>
      <c r="OUN134" s="140"/>
      <c r="OUO134" s="140"/>
      <c r="OUP134" s="140"/>
      <c r="OUQ134" s="140"/>
      <c r="OUR134" s="140"/>
      <c r="OUS134" s="140"/>
      <c r="OUT134" s="140"/>
      <c r="OUU134" s="140"/>
      <c r="OUV134" s="140"/>
      <c r="OUW134" s="140"/>
      <c r="OUX134" s="140"/>
      <c r="OUY134" s="140"/>
      <c r="OUZ134" s="140"/>
      <c r="OVA134" s="140"/>
      <c r="OVB134" s="140"/>
      <c r="OVC134" s="140"/>
      <c r="OVD134" s="140"/>
      <c r="OVE134" s="140"/>
      <c r="OVF134" s="140"/>
      <c r="OVG134" s="140"/>
      <c r="OVH134" s="140"/>
      <c r="OVI134" s="140"/>
      <c r="OVJ134" s="140"/>
      <c r="OVK134" s="140"/>
      <c r="OVL134" s="140"/>
      <c r="OVM134" s="140"/>
      <c r="OVN134" s="140"/>
      <c r="OVO134" s="140"/>
      <c r="OVP134" s="140"/>
      <c r="OVQ134" s="140"/>
      <c r="OVR134" s="140"/>
      <c r="OVS134" s="140"/>
      <c r="OVT134" s="140"/>
      <c r="OVU134" s="140"/>
      <c r="OVV134" s="140"/>
      <c r="OVW134" s="140"/>
      <c r="OVX134" s="140"/>
      <c r="OVY134" s="140"/>
      <c r="OVZ134" s="140"/>
      <c r="OWA134" s="140"/>
      <c r="OWB134" s="140"/>
      <c r="OWC134" s="140"/>
      <c r="OWD134" s="140"/>
      <c r="OWE134" s="140"/>
      <c r="OWF134" s="140"/>
      <c r="OWG134" s="140"/>
      <c r="OWH134" s="140"/>
      <c r="OWI134" s="140"/>
      <c r="OWJ134" s="140"/>
      <c r="OWK134" s="140"/>
      <c r="OWL134" s="140"/>
      <c r="OWM134" s="140"/>
      <c r="OWN134" s="140"/>
      <c r="OWO134" s="140"/>
      <c r="OWP134" s="140"/>
      <c r="OWQ134" s="140"/>
      <c r="OWR134" s="140"/>
      <c r="OWS134" s="140"/>
      <c r="OWT134" s="140"/>
      <c r="OWU134" s="140"/>
      <c r="OWV134" s="140"/>
      <c r="OWW134" s="140"/>
      <c r="OWX134" s="140"/>
      <c r="OWY134" s="140"/>
      <c r="OWZ134" s="140"/>
      <c r="OXA134" s="140"/>
      <c r="OXB134" s="140"/>
      <c r="OXC134" s="140"/>
      <c r="OXD134" s="140"/>
      <c r="OXE134" s="140"/>
      <c r="OXF134" s="140"/>
      <c r="OXG134" s="140"/>
      <c r="OXH134" s="140"/>
      <c r="OXI134" s="140"/>
      <c r="OXJ134" s="140"/>
      <c r="OXK134" s="140"/>
      <c r="OXL134" s="140"/>
      <c r="OXM134" s="140"/>
      <c r="OXN134" s="140"/>
      <c r="OXO134" s="140"/>
      <c r="OXP134" s="140"/>
      <c r="OXQ134" s="140"/>
      <c r="OXR134" s="140"/>
      <c r="OXS134" s="140"/>
      <c r="OXT134" s="140"/>
      <c r="OXU134" s="140"/>
      <c r="OXV134" s="140"/>
      <c r="OXW134" s="140"/>
      <c r="OXX134" s="140"/>
      <c r="OXY134" s="140"/>
      <c r="OXZ134" s="140"/>
      <c r="OYA134" s="140"/>
      <c r="OYB134" s="140"/>
      <c r="OYC134" s="140"/>
      <c r="OYD134" s="140"/>
      <c r="OYE134" s="140"/>
      <c r="OYF134" s="140"/>
      <c r="OYG134" s="140"/>
      <c r="OYH134" s="140"/>
      <c r="OYI134" s="140"/>
      <c r="OYJ134" s="140"/>
      <c r="OYK134" s="140"/>
      <c r="OYL134" s="140"/>
      <c r="OYM134" s="140"/>
      <c r="OYN134" s="140"/>
      <c r="OYO134" s="140"/>
      <c r="OYP134" s="140"/>
      <c r="OYQ134" s="140"/>
      <c r="OYR134" s="140"/>
      <c r="OYS134" s="140"/>
      <c r="OYT134" s="140"/>
      <c r="OYU134" s="140"/>
      <c r="OYV134" s="140"/>
      <c r="OYW134" s="140"/>
      <c r="OYX134" s="140"/>
      <c r="OYY134" s="140"/>
      <c r="OYZ134" s="140"/>
      <c r="OZA134" s="140"/>
      <c r="OZB134" s="140"/>
      <c r="OZC134" s="140"/>
      <c r="OZD134" s="140"/>
      <c r="OZE134" s="140"/>
      <c r="OZF134" s="140"/>
      <c r="OZG134" s="140"/>
      <c r="OZH134" s="140"/>
      <c r="OZI134" s="140"/>
      <c r="OZJ134" s="140"/>
      <c r="OZK134" s="140"/>
      <c r="OZL134" s="140"/>
      <c r="OZM134" s="140"/>
      <c r="OZN134" s="140"/>
      <c r="OZO134" s="140"/>
      <c r="OZP134" s="140"/>
      <c r="OZQ134" s="140"/>
      <c r="OZR134" s="140"/>
      <c r="OZS134" s="140"/>
      <c r="OZT134" s="140"/>
      <c r="OZU134" s="140"/>
      <c r="OZV134" s="140"/>
      <c r="OZW134" s="140"/>
      <c r="OZX134" s="140"/>
      <c r="OZY134" s="140"/>
      <c r="OZZ134" s="140"/>
      <c r="PAA134" s="140"/>
      <c r="PAB134" s="140"/>
      <c r="PAC134" s="140"/>
      <c r="PAD134" s="140"/>
      <c r="PAE134" s="140"/>
      <c r="PAF134" s="140"/>
      <c r="PAG134" s="140"/>
      <c r="PAH134" s="140"/>
      <c r="PAI134" s="140"/>
      <c r="PAJ134" s="140"/>
      <c r="PAK134" s="140"/>
      <c r="PAL134" s="140"/>
      <c r="PAM134" s="140"/>
      <c r="PAN134" s="140"/>
      <c r="PAO134" s="140"/>
      <c r="PAP134" s="140"/>
      <c r="PAQ134" s="140"/>
      <c r="PAR134" s="140"/>
      <c r="PAS134" s="140"/>
      <c r="PAT134" s="140"/>
      <c r="PAU134" s="140"/>
      <c r="PAV134" s="140"/>
      <c r="PAW134" s="140"/>
      <c r="PAX134" s="140"/>
      <c r="PAY134" s="140"/>
      <c r="PAZ134" s="140"/>
      <c r="PBA134" s="140"/>
      <c r="PBB134" s="140"/>
      <c r="PBC134" s="140"/>
      <c r="PBD134" s="140"/>
      <c r="PBE134" s="140"/>
      <c r="PBF134" s="140"/>
      <c r="PBG134" s="140"/>
      <c r="PBH134" s="140"/>
      <c r="PBI134" s="140"/>
      <c r="PBJ134" s="140"/>
      <c r="PBK134" s="140"/>
      <c r="PBL134" s="140"/>
      <c r="PBM134" s="140"/>
      <c r="PBN134" s="140"/>
      <c r="PBO134" s="140"/>
      <c r="PBP134" s="140"/>
      <c r="PBQ134" s="140"/>
      <c r="PBR134" s="140"/>
      <c r="PBS134" s="140"/>
      <c r="PBT134" s="140"/>
      <c r="PBU134" s="140"/>
      <c r="PBV134" s="140"/>
      <c r="PBW134" s="140"/>
      <c r="PBX134" s="140"/>
      <c r="PBY134" s="140"/>
      <c r="PBZ134" s="140"/>
      <c r="PCA134" s="140"/>
      <c r="PCB134" s="140"/>
      <c r="PCC134" s="140"/>
      <c r="PCD134" s="140"/>
      <c r="PCE134" s="140"/>
      <c r="PCF134" s="140"/>
      <c r="PCG134" s="140"/>
      <c r="PCH134" s="140"/>
      <c r="PCI134" s="140"/>
      <c r="PCJ134" s="140"/>
      <c r="PCK134" s="140"/>
      <c r="PCL134" s="140"/>
      <c r="PCM134" s="140"/>
      <c r="PCN134" s="140"/>
      <c r="PCO134" s="140"/>
      <c r="PCP134" s="140"/>
      <c r="PCQ134" s="140"/>
      <c r="PCR134" s="140"/>
      <c r="PCS134" s="140"/>
      <c r="PCT134" s="140"/>
      <c r="PCU134" s="140"/>
      <c r="PCV134" s="140"/>
      <c r="PCW134" s="140"/>
      <c r="PCX134" s="140"/>
      <c r="PCY134" s="140"/>
      <c r="PCZ134" s="140"/>
      <c r="PDA134" s="140"/>
      <c r="PDB134" s="140"/>
      <c r="PDC134" s="140"/>
      <c r="PDD134" s="140"/>
      <c r="PDE134" s="140"/>
      <c r="PDF134" s="140"/>
      <c r="PDG134" s="140"/>
      <c r="PDH134" s="140"/>
      <c r="PDI134" s="140"/>
      <c r="PDJ134" s="140"/>
      <c r="PDK134" s="140"/>
      <c r="PDL134" s="140"/>
      <c r="PDM134" s="140"/>
      <c r="PDN134" s="140"/>
      <c r="PDO134" s="140"/>
      <c r="PDP134" s="140"/>
      <c r="PDQ134" s="140"/>
      <c r="PDR134" s="140"/>
      <c r="PDS134" s="140"/>
      <c r="PDT134" s="140"/>
      <c r="PDU134" s="140"/>
      <c r="PDV134" s="140"/>
      <c r="PDW134" s="140"/>
      <c r="PDX134" s="140"/>
      <c r="PDY134" s="140"/>
      <c r="PDZ134" s="140"/>
      <c r="PEA134" s="140"/>
      <c r="PEB134" s="140"/>
      <c r="PEC134" s="140"/>
      <c r="PED134" s="140"/>
      <c r="PEE134" s="140"/>
      <c r="PEF134" s="140"/>
      <c r="PEG134" s="140"/>
      <c r="PEH134" s="140"/>
      <c r="PEI134" s="140"/>
      <c r="PEJ134" s="140"/>
      <c r="PEK134" s="140"/>
      <c r="PEL134" s="140"/>
      <c r="PEM134" s="140"/>
      <c r="PEN134" s="140"/>
      <c r="PEO134" s="140"/>
      <c r="PEP134" s="140"/>
      <c r="PEQ134" s="140"/>
      <c r="PER134" s="140"/>
      <c r="PES134" s="140"/>
      <c r="PET134" s="140"/>
      <c r="PEU134" s="140"/>
      <c r="PEV134" s="140"/>
      <c r="PEW134" s="140"/>
      <c r="PEX134" s="140"/>
      <c r="PEY134" s="140"/>
      <c r="PEZ134" s="140"/>
      <c r="PFA134" s="140"/>
      <c r="PFB134" s="140"/>
      <c r="PFC134" s="140"/>
      <c r="PFD134" s="140"/>
      <c r="PFE134" s="140"/>
      <c r="PFF134" s="140"/>
      <c r="PFG134" s="140"/>
      <c r="PFH134" s="140"/>
      <c r="PFI134" s="140"/>
      <c r="PFJ134" s="140"/>
      <c r="PFK134" s="140"/>
      <c r="PFL134" s="140"/>
      <c r="PFM134" s="140"/>
      <c r="PFN134" s="140"/>
      <c r="PFO134" s="140"/>
      <c r="PFP134" s="140"/>
      <c r="PFQ134" s="140"/>
      <c r="PFR134" s="140"/>
      <c r="PFS134" s="140"/>
      <c r="PFT134" s="140"/>
      <c r="PFU134" s="140"/>
      <c r="PFV134" s="140"/>
      <c r="PFW134" s="140"/>
      <c r="PFX134" s="140"/>
      <c r="PFY134" s="140"/>
      <c r="PFZ134" s="140"/>
      <c r="PGA134" s="140"/>
      <c r="PGB134" s="140"/>
      <c r="PGC134" s="140"/>
      <c r="PGD134" s="140"/>
      <c r="PGE134" s="140"/>
      <c r="PGF134" s="140"/>
      <c r="PGG134" s="140"/>
      <c r="PGH134" s="140"/>
      <c r="PGI134" s="140"/>
      <c r="PGJ134" s="140"/>
      <c r="PGK134" s="140"/>
      <c r="PGL134" s="140"/>
      <c r="PGM134" s="140"/>
      <c r="PGN134" s="140"/>
      <c r="PGO134" s="140"/>
      <c r="PGP134" s="140"/>
      <c r="PGQ134" s="140"/>
      <c r="PGR134" s="140"/>
      <c r="PGS134" s="140"/>
      <c r="PGT134" s="140"/>
      <c r="PGU134" s="140"/>
      <c r="PGV134" s="140"/>
      <c r="PGW134" s="140"/>
      <c r="PGX134" s="140"/>
      <c r="PGY134" s="140"/>
      <c r="PGZ134" s="140"/>
      <c r="PHA134" s="140"/>
      <c r="PHB134" s="140"/>
      <c r="PHC134" s="140"/>
      <c r="PHD134" s="140"/>
      <c r="PHE134" s="140"/>
      <c r="PHF134" s="140"/>
      <c r="PHG134" s="140"/>
      <c r="PHH134" s="140"/>
      <c r="PHI134" s="140"/>
      <c r="PHJ134" s="140"/>
      <c r="PHK134" s="140"/>
      <c r="PHL134" s="140"/>
      <c r="PHM134" s="140"/>
      <c r="PHN134" s="140"/>
      <c r="PHO134" s="140"/>
      <c r="PHP134" s="140"/>
      <c r="PHQ134" s="140"/>
      <c r="PHR134" s="140"/>
      <c r="PHS134" s="140"/>
      <c r="PHT134" s="140"/>
      <c r="PHU134" s="140"/>
      <c r="PHV134" s="140"/>
      <c r="PHW134" s="140"/>
      <c r="PHX134" s="140"/>
      <c r="PHY134" s="140"/>
      <c r="PHZ134" s="140"/>
      <c r="PIA134" s="140"/>
      <c r="PIB134" s="140"/>
      <c r="PIC134" s="140"/>
      <c r="PID134" s="140"/>
      <c r="PIE134" s="140"/>
      <c r="PIF134" s="140"/>
      <c r="PIG134" s="140"/>
      <c r="PIH134" s="140"/>
      <c r="PII134" s="140"/>
      <c r="PIJ134" s="140"/>
      <c r="PIK134" s="140"/>
      <c r="PIL134" s="140"/>
      <c r="PIM134" s="140"/>
      <c r="PIN134" s="140"/>
      <c r="PIO134" s="140"/>
      <c r="PIP134" s="140"/>
      <c r="PIQ134" s="140"/>
      <c r="PIR134" s="140"/>
      <c r="PIS134" s="140"/>
      <c r="PIT134" s="140"/>
      <c r="PIU134" s="140"/>
      <c r="PIV134" s="140"/>
      <c r="PIW134" s="140"/>
      <c r="PIX134" s="140"/>
      <c r="PIY134" s="140"/>
      <c r="PIZ134" s="140"/>
      <c r="PJA134" s="140"/>
      <c r="PJB134" s="140"/>
      <c r="PJC134" s="140"/>
      <c r="PJD134" s="140"/>
      <c r="PJE134" s="140"/>
      <c r="PJF134" s="140"/>
      <c r="PJG134" s="140"/>
      <c r="PJH134" s="140"/>
      <c r="PJI134" s="140"/>
      <c r="PJJ134" s="140"/>
      <c r="PJK134" s="140"/>
      <c r="PJL134" s="140"/>
      <c r="PJM134" s="140"/>
      <c r="PJN134" s="140"/>
      <c r="PJO134" s="140"/>
      <c r="PJP134" s="140"/>
      <c r="PJQ134" s="140"/>
      <c r="PJR134" s="140"/>
      <c r="PJS134" s="140"/>
      <c r="PJT134" s="140"/>
      <c r="PJU134" s="140"/>
      <c r="PJV134" s="140"/>
      <c r="PJW134" s="140"/>
      <c r="PJX134" s="140"/>
      <c r="PJY134" s="140"/>
      <c r="PJZ134" s="140"/>
      <c r="PKA134" s="140"/>
      <c r="PKB134" s="140"/>
      <c r="PKC134" s="140"/>
      <c r="PKD134" s="140"/>
      <c r="PKE134" s="140"/>
      <c r="PKF134" s="140"/>
      <c r="PKG134" s="140"/>
      <c r="PKH134" s="140"/>
      <c r="PKI134" s="140"/>
      <c r="PKJ134" s="140"/>
      <c r="PKK134" s="140"/>
      <c r="PKL134" s="140"/>
      <c r="PKM134" s="140"/>
      <c r="PKN134" s="140"/>
      <c r="PKO134" s="140"/>
      <c r="PKP134" s="140"/>
      <c r="PKQ134" s="140"/>
      <c r="PKR134" s="140"/>
      <c r="PKS134" s="140"/>
      <c r="PKT134" s="140"/>
      <c r="PKU134" s="140"/>
      <c r="PKV134" s="140"/>
      <c r="PKW134" s="140"/>
      <c r="PKX134" s="140"/>
      <c r="PKY134" s="140"/>
      <c r="PKZ134" s="140"/>
      <c r="PLA134" s="140"/>
      <c r="PLB134" s="140"/>
      <c r="PLC134" s="140"/>
      <c r="PLD134" s="140"/>
      <c r="PLE134" s="140"/>
      <c r="PLF134" s="140"/>
      <c r="PLG134" s="140"/>
      <c r="PLH134" s="140"/>
      <c r="PLI134" s="140"/>
      <c r="PLJ134" s="140"/>
      <c r="PLK134" s="140"/>
      <c r="PLL134" s="140"/>
      <c r="PLM134" s="140"/>
      <c r="PLN134" s="140"/>
      <c r="PLO134" s="140"/>
      <c r="PLP134" s="140"/>
      <c r="PLQ134" s="140"/>
      <c r="PLR134" s="140"/>
      <c r="PLS134" s="140"/>
      <c r="PLT134" s="140"/>
      <c r="PLU134" s="140"/>
      <c r="PLV134" s="140"/>
      <c r="PLW134" s="140"/>
      <c r="PLX134" s="140"/>
      <c r="PLY134" s="140"/>
      <c r="PLZ134" s="140"/>
      <c r="PMA134" s="140"/>
      <c r="PMB134" s="140"/>
      <c r="PMC134" s="140"/>
      <c r="PMD134" s="140"/>
      <c r="PME134" s="140"/>
      <c r="PMF134" s="140"/>
      <c r="PMG134" s="140"/>
      <c r="PMH134" s="140"/>
      <c r="PMI134" s="140"/>
      <c r="PMJ134" s="140"/>
      <c r="PMK134" s="140"/>
      <c r="PML134" s="140"/>
      <c r="PMM134" s="140"/>
      <c r="PMN134" s="140"/>
      <c r="PMO134" s="140"/>
      <c r="PMP134" s="140"/>
      <c r="PMQ134" s="140"/>
      <c r="PMR134" s="140"/>
      <c r="PMS134" s="140"/>
      <c r="PMT134" s="140"/>
      <c r="PMU134" s="140"/>
      <c r="PMV134" s="140"/>
      <c r="PMW134" s="140"/>
      <c r="PMX134" s="140"/>
      <c r="PMY134" s="140"/>
      <c r="PMZ134" s="140"/>
      <c r="PNA134" s="140"/>
      <c r="PNB134" s="140"/>
      <c r="PNC134" s="140"/>
      <c r="PND134" s="140"/>
      <c r="PNE134" s="140"/>
      <c r="PNF134" s="140"/>
      <c r="PNG134" s="140"/>
      <c r="PNH134" s="140"/>
      <c r="PNI134" s="140"/>
      <c r="PNJ134" s="140"/>
      <c r="PNK134" s="140"/>
      <c r="PNL134" s="140"/>
      <c r="PNM134" s="140"/>
      <c r="PNN134" s="140"/>
      <c r="PNO134" s="140"/>
      <c r="PNP134" s="140"/>
      <c r="PNQ134" s="140"/>
      <c r="PNR134" s="140"/>
      <c r="PNS134" s="140"/>
      <c r="PNT134" s="140"/>
      <c r="PNU134" s="140"/>
      <c r="PNV134" s="140"/>
      <c r="PNW134" s="140"/>
      <c r="PNX134" s="140"/>
      <c r="PNY134" s="140"/>
      <c r="PNZ134" s="140"/>
      <c r="POA134" s="140"/>
      <c r="POB134" s="140"/>
      <c r="POC134" s="140"/>
      <c r="POD134" s="140"/>
      <c r="POE134" s="140"/>
      <c r="POF134" s="140"/>
      <c r="POG134" s="140"/>
      <c r="POH134" s="140"/>
      <c r="POI134" s="140"/>
      <c r="POJ134" s="140"/>
      <c r="POK134" s="140"/>
      <c r="POL134" s="140"/>
      <c r="POM134" s="140"/>
      <c r="PON134" s="140"/>
      <c r="POO134" s="140"/>
      <c r="POP134" s="140"/>
      <c r="POQ134" s="140"/>
      <c r="POR134" s="140"/>
      <c r="POS134" s="140"/>
      <c r="POT134" s="140"/>
      <c r="POU134" s="140"/>
      <c r="POV134" s="140"/>
      <c r="POW134" s="140"/>
      <c r="POX134" s="140"/>
      <c r="POY134" s="140"/>
      <c r="POZ134" s="140"/>
      <c r="PPA134" s="140"/>
      <c r="PPB134" s="140"/>
      <c r="PPC134" s="140"/>
      <c r="PPD134" s="140"/>
      <c r="PPE134" s="140"/>
      <c r="PPF134" s="140"/>
      <c r="PPG134" s="140"/>
      <c r="PPH134" s="140"/>
      <c r="PPI134" s="140"/>
      <c r="PPJ134" s="140"/>
      <c r="PPK134" s="140"/>
      <c r="PPL134" s="140"/>
      <c r="PPM134" s="140"/>
      <c r="PPN134" s="140"/>
      <c r="PPO134" s="140"/>
      <c r="PPP134" s="140"/>
      <c r="PPQ134" s="140"/>
      <c r="PPR134" s="140"/>
      <c r="PPS134" s="140"/>
      <c r="PPT134" s="140"/>
      <c r="PPU134" s="140"/>
      <c r="PPV134" s="140"/>
      <c r="PPW134" s="140"/>
      <c r="PPX134" s="140"/>
      <c r="PPY134" s="140"/>
      <c r="PPZ134" s="140"/>
      <c r="PQA134" s="140"/>
      <c r="PQB134" s="140"/>
      <c r="PQC134" s="140"/>
      <c r="PQD134" s="140"/>
      <c r="PQE134" s="140"/>
      <c r="PQF134" s="140"/>
      <c r="PQG134" s="140"/>
      <c r="PQH134" s="140"/>
      <c r="PQI134" s="140"/>
      <c r="PQJ134" s="140"/>
      <c r="PQK134" s="140"/>
      <c r="PQL134" s="140"/>
      <c r="PQM134" s="140"/>
      <c r="PQN134" s="140"/>
      <c r="PQO134" s="140"/>
      <c r="PQP134" s="140"/>
      <c r="PQQ134" s="140"/>
      <c r="PQR134" s="140"/>
      <c r="PQS134" s="140"/>
      <c r="PQT134" s="140"/>
      <c r="PQU134" s="140"/>
      <c r="PQV134" s="140"/>
      <c r="PQW134" s="140"/>
      <c r="PQX134" s="140"/>
      <c r="PQY134" s="140"/>
      <c r="PQZ134" s="140"/>
      <c r="PRA134" s="140"/>
      <c r="PRB134" s="140"/>
      <c r="PRC134" s="140"/>
      <c r="PRD134" s="140"/>
      <c r="PRE134" s="140"/>
      <c r="PRF134" s="140"/>
      <c r="PRG134" s="140"/>
      <c r="PRH134" s="140"/>
      <c r="PRI134" s="140"/>
      <c r="PRJ134" s="140"/>
      <c r="PRK134" s="140"/>
      <c r="PRL134" s="140"/>
      <c r="PRM134" s="140"/>
      <c r="PRN134" s="140"/>
      <c r="PRO134" s="140"/>
      <c r="PRP134" s="140"/>
      <c r="PRQ134" s="140"/>
      <c r="PRR134" s="140"/>
      <c r="PRS134" s="140"/>
      <c r="PRT134" s="140"/>
      <c r="PRU134" s="140"/>
      <c r="PRV134" s="140"/>
      <c r="PRW134" s="140"/>
      <c r="PRX134" s="140"/>
      <c r="PRY134" s="140"/>
      <c r="PRZ134" s="140"/>
      <c r="PSA134" s="140"/>
      <c r="PSB134" s="140"/>
      <c r="PSC134" s="140"/>
      <c r="PSD134" s="140"/>
      <c r="PSE134" s="140"/>
      <c r="PSF134" s="140"/>
      <c r="PSG134" s="140"/>
      <c r="PSH134" s="140"/>
      <c r="PSI134" s="140"/>
      <c r="PSJ134" s="140"/>
      <c r="PSK134" s="140"/>
      <c r="PSL134" s="140"/>
      <c r="PSM134" s="140"/>
      <c r="PSN134" s="140"/>
      <c r="PSO134" s="140"/>
      <c r="PSP134" s="140"/>
      <c r="PSQ134" s="140"/>
      <c r="PSR134" s="140"/>
      <c r="PSS134" s="140"/>
      <c r="PST134" s="140"/>
      <c r="PSU134" s="140"/>
      <c r="PSV134" s="140"/>
      <c r="PSW134" s="140"/>
      <c r="PSX134" s="140"/>
      <c r="PSY134" s="140"/>
      <c r="PSZ134" s="140"/>
      <c r="PTA134" s="140"/>
      <c r="PTB134" s="140"/>
      <c r="PTC134" s="140"/>
      <c r="PTD134" s="140"/>
      <c r="PTE134" s="140"/>
      <c r="PTF134" s="140"/>
      <c r="PTG134" s="140"/>
      <c r="PTH134" s="140"/>
      <c r="PTI134" s="140"/>
      <c r="PTJ134" s="140"/>
      <c r="PTK134" s="140"/>
      <c r="PTL134" s="140"/>
      <c r="PTM134" s="140"/>
      <c r="PTN134" s="140"/>
      <c r="PTO134" s="140"/>
      <c r="PTP134" s="140"/>
      <c r="PTQ134" s="140"/>
      <c r="PTR134" s="140"/>
      <c r="PTS134" s="140"/>
      <c r="PTT134" s="140"/>
      <c r="PTU134" s="140"/>
      <c r="PTV134" s="140"/>
      <c r="PTW134" s="140"/>
      <c r="PTX134" s="140"/>
      <c r="PTY134" s="140"/>
      <c r="PTZ134" s="140"/>
      <c r="PUA134" s="140"/>
      <c r="PUB134" s="140"/>
      <c r="PUC134" s="140"/>
      <c r="PUD134" s="140"/>
      <c r="PUE134" s="140"/>
      <c r="PUF134" s="140"/>
      <c r="PUG134" s="140"/>
      <c r="PUH134" s="140"/>
      <c r="PUI134" s="140"/>
      <c r="PUJ134" s="140"/>
      <c r="PUK134" s="140"/>
      <c r="PUL134" s="140"/>
      <c r="PUM134" s="140"/>
      <c r="PUN134" s="140"/>
      <c r="PUO134" s="140"/>
      <c r="PUP134" s="140"/>
      <c r="PUQ134" s="140"/>
      <c r="PUR134" s="140"/>
      <c r="PUS134" s="140"/>
      <c r="PUT134" s="140"/>
      <c r="PUU134" s="140"/>
      <c r="PUV134" s="140"/>
      <c r="PUW134" s="140"/>
      <c r="PUX134" s="140"/>
      <c r="PUY134" s="140"/>
      <c r="PUZ134" s="140"/>
      <c r="PVA134" s="140"/>
      <c r="PVB134" s="140"/>
      <c r="PVC134" s="140"/>
      <c r="PVD134" s="140"/>
      <c r="PVE134" s="140"/>
      <c r="PVF134" s="140"/>
      <c r="PVG134" s="140"/>
      <c r="PVH134" s="140"/>
      <c r="PVI134" s="140"/>
      <c r="PVJ134" s="140"/>
      <c r="PVK134" s="140"/>
      <c r="PVL134" s="140"/>
      <c r="PVM134" s="140"/>
      <c r="PVN134" s="140"/>
      <c r="PVO134" s="140"/>
      <c r="PVP134" s="140"/>
      <c r="PVQ134" s="140"/>
      <c r="PVR134" s="140"/>
      <c r="PVS134" s="140"/>
      <c r="PVT134" s="140"/>
      <c r="PVU134" s="140"/>
      <c r="PVV134" s="140"/>
      <c r="PVW134" s="140"/>
      <c r="PVX134" s="140"/>
      <c r="PVY134" s="140"/>
      <c r="PVZ134" s="140"/>
      <c r="PWA134" s="140"/>
      <c r="PWB134" s="140"/>
      <c r="PWC134" s="140"/>
      <c r="PWD134" s="140"/>
      <c r="PWE134" s="140"/>
      <c r="PWF134" s="140"/>
      <c r="PWG134" s="140"/>
      <c r="PWH134" s="140"/>
      <c r="PWI134" s="140"/>
      <c r="PWJ134" s="140"/>
      <c r="PWK134" s="140"/>
      <c r="PWL134" s="140"/>
      <c r="PWM134" s="140"/>
      <c r="PWN134" s="140"/>
      <c r="PWO134" s="140"/>
      <c r="PWP134" s="140"/>
      <c r="PWQ134" s="140"/>
      <c r="PWR134" s="140"/>
      <c r="PWS134" s="140"/>
      <c r="PWT134" s="140"/>
      <c r="PWU134" s="140"/>
      <c r="PWV134" s="140"/>
      <c r="PWW134" s="140"/>
      <c r="PWX134" s="140"/>
      <c r="PWY134" s="140"/>
      <c r="PWZ134" s="140"/>
      <c r="PXA134" s="140"/>
      <c r="PXB134" s="140"/>
      <c r="PXC134" s="140"/>
      <c r="PXD134" s="140"/>
      <c r="PXE134" s="140"/>
      <c r="PXF134" s="140"/>
      <c r="PXG134" s="140"/>
      <c r="PXH134" s="140"/>
      <c r="PXI134" s="140"/>
      <c r="PXJ134" s="140"/>
      <c r="PXK134" s="140"/>
      <c r="PXL134" s="140"/>
      <c r="PXM134" s="140"/>
      <c r="PXN134" s="140"/>
      <c r="PXO134" s="140"/>
      <c r="PXP134" s="140"/>
      <c r="PXQ134" s="140"/>
      <c r="PXR134" s="140"/>
      <c r="PXS134" s="140"/>
      <c r="PXT134" s="140"/>
      <c r="PXU134" s="140"/>
      <c r="PXV134" s="140"/>
      <c r="PXW134" s="140"/>
      <c r="PXX134" s="140"/>
      <c r="PXY134" s="140"/>
      <c r="PXZ134" s="140"/>
      <c r="PYA134" s="140"/>
      <c r="PYB134" s="140"/>
      <c r="PYC134" s="140"/>
      <c r="PYD134" s="140"/>
      <c r="PYE134" s="140"/>
      <c r="PYF134" s="140"/>
      <c r="PYG134" s="140"/>
      <c r="PYH134" s="140"/>
      <c r="PYI134" s="140"/>
      <c r="PYJ134" s="140"/>
      <c r="PYK134" s="140"/>
      <c r="PYL134" s="140"/>
      <c r="PYM134" s="140"/>
      <c r="PYN134" s="140"/>
      <c r="PYO134" s="140"/>
      <c r="PYP134" s="140"/>
      <c r="PYQ134" s="140"/>
      <c r="PYR134" s="140"/>
      <c r="PYS134" s="140"/>
      <c r="PYT134" s="140"/>
      <c r="PYU134" s="140"/>
      <c r="PYV134" s="140"/>
      <c r="PYW134" s="140"/>
      <c r="PYX134" s="140"/>
      <c r="PYY134" s="140"/>
      <c r="PYZ134" s="140"/>
      <c r="PZA134" s="140"/>
      <c r="PZB134" s="140"/>
      <c r="PZC134" s="140"/>
      <c r="PZD134" s="140"/>
      <c r="PZE134" s="140"/>
      <c r="PZF134" s="140"/>
      <c r="PZG134" s="140"/>
      <c r="PZH134" s="140"/>
      <c r="PZI134" s="140"/>
      <c r="PZJ134" s="140"/>
      <c r="PZK134" s="140"/>
      <c r="PZL134" s="140"/>
      <c r="PZM134" s="140"/>
      <c r="PZN134" s="140"/>
      <c r="PZO134" s="140"/>
      <c r="PZP134" s="140"/>
      <c r="PZQ134" s="140"/>
      <c r="PZR134" s="140"/>
      <c r="PZS134" s="140"/>
      <c r="PZT134" s="140"/>
      <c r="PZU134" s="140"/>
      <c r="PZV134" s="140"/>
      <c r="PZW134" s="140"/>
      <c r="PZX134" s="140"/>
      <c r="PZY134" s="140"/>
      <c r="PZZ134" s="140"/>
      <c r="QAA134" s="140"/>
      <c r="QAB134" s="140"/>
      <c r="QAC134" s="140"/>
      <c r="QAD134" s="140"/>
      <c r="QAE134" s="140"/>
      <c r="QAF134" s="140"/>
      <c r="QAG134" s="140"/>
      <c r="QAH134" s="140"/>
      <c r="QAI134" s="140"/>
      <c r="QAJ134" s="140"/>
      <c r="QAK134" s="140"/>
      <c r="QAL134" s="140"/>
      <c r="QAM134" s="140"/>
      <c r="QAN134" s="140"/>
      <c r="QAO134" s="140"/>
      <c r="QAP134" s="140"/>
      <c r="QAQ134" s="140"/>
      <c r="QAR134" s="140"/>
      <c r="QAS134" s="140"/>
      <c r="QAT134" s="140"/>
      <c r="QAU134" s="140"/>
      <c r="QAV134" s="140"/>
      <c r="QAW134" s="140"/>
      <c r="QAX134" s="140"/>
      <c r="QAY134" s="140"/>
      <c r="QAZ134" s="140"/>
      <c r="QBA134" s="140"/>
      <c r="QBB134" s="140"/>
      <c r="QBC134" s="140"/>
      <c r="QBD134" s="140"/>
      <c r="QBE134" s="140"/>
      <c r="QBF134" s="140"/>
      <c r="QBG134" s="140"/>
      <c r="QBH134" s="140"/>
      <c r="QBI134" s="140"/>
      <c r="QBJ134" s="140"/>
      <c r="QBK134" s="140"/>
      <c r="QBL134" s="140"/>
      <c r="QBM134" s="140"/>
      <c r="QBN134" s="140"/>
      <c r="QBO134" s="140"/>
      <c r="QBP134" s="140"/>
      <c r="QBQ134" s="140"/>
      <c r="QBR134" s="140"/>
      <c r="QBS134" s="140"/>
      <c r="QBT134" s="140"/>
      <c r="QBU134" s="140"/>
      <c r="QBV134" s="140"/>
      <c r="QBW134" s="140"/>
      <c r="QBX134" s="140"/>
      <c r="QBY134" s="140"/>
      <c r="QBZ134" s="140"/>
      <c r="QCA134" s="140"/>
      <c r="QCB134" s="140"/>
      <c r="QCC134" s="140"/>
      <c r="QCD134" s="140"/>
      <c r="QCE134" s="140"/>
      <c r="QCF134" s="140"/>
      <c r="QCG134" s="140"/>
      <c r="QCH134" s="140"/>
      <c r="QCI134" s="140"/>
      <c r="QCJ134" s="140"/>
      <c r="QCK134" s="140"/>
      <c r="QCL134" s="140"/>
      <c r="QCM134" s="140"/>
      <c r="QCN134" s="140"/>
      <c r="QCO134" s="140"/>
      <c r="QCP134" s="140"/>
      <c r="QCQ134" s="140"/>
      <c r="QCR134" s="140"/>
      <c r="QCS134" s="140"/>
      <c r="QCT134" s="140"/>
      <c r="QCU134" s="140"/>
      <c r="QCV134" s="140"/>
      <c r="QCW134" s="140"/>
      <c r="QCX134" s="140"/>
      <c r="QCY134" s="140"/>
      <c r="QCZ134" s="140"/>
      <c r="QDA134" s="140"/>
      <c r="QDB134" s="140"/>
      <c r="QDC134" s="140"/>
      <c r="QDD134" s="140"/>
      <c r="QDE134" s="140"/>
      <c r="QDF134" s="140"/>
      <c r="QDG134" s="140"/>
      <c r="QDH134" s="140"/>
      <c r="QDI134" s="140"/>
      <c r="QDJ134" s="140"/>
      <c r="QDK134" s="140"/>
      <c r="QDL134" s="140"/>
      <c r="QDM134" s="140"/>
      <c r="QDN134" s="140"/>
      <c r="QDO134" s="140"/>
      <c r="QDP134" s="140"/>
      <c r="QDQ134" s="140"/>
      <c r="QDR134" s="140"/>
      <c r="QDS134" s="140"/>
      <c r="QDT134" s="140"/>
      <c r="QDU134" s="140"/>
      <c r="QDV134" s="140"/>
      <c r="QDW134" s="140"/>
      <c r="QDX134" s="140"/>
      <c r="QDY134" s="140"/>
      <c r="QDZ134" s="140"/>
      <c r="QEA134" s="140"/>
      <c r="QEB134" s="140"/>
      <c r="QEC134" s="140"/>
      <c r="QED134" s="140"/>
      <c r="QEE134" s="140"/>
      <c r="QEF134" s="140"/>
      <c r="QEG134" s="140"/>
      <c r="QEH134" s="140"/>
      <c r="QEI134" s="140"/>
      <c r="QEJ134" s="140"/>
      <c r="QEK134" s="140"/>
      <c r="QEL134" s="140"/>
      <c r="QEM134" s="140"/>
      <c r="QEN134" s="140"/>
      <c r="QEO134" s="140"/>
      <c r="QEP134" s="140"/>
      <c r="QEQ134" s="140"/>
      <c r="QER134" s="140"/>
      <c r="QES134" s="140"/>
      <c r="QET134" s="140"/>
      <c r="QEU134" s="140"/>
      <c r="QEV134" s="140"/>
      <c r="QEW134" s="140"/>
      <c r="QEX134" s="140"/>
      <c r="QEY134" s="140"/>
      <c r="QEZ134" s="140"/>
      <c r="QFA134" s="140"/>
      <c r="QFB134" s="140"/>
      <c r="QFC134" s="140"/>
      <c r="QFD134" s="140"/>
      <c r="QFE134" s="140"/>
      <c r="QFF134" s="140"/>
      <c r="QFG134" s="140"/>
      <c r="QFH134" s="140"/>
      <c r="QFI134" s="140"/>
      <c r="QFJ134" s="140"/>
      <c r="QFK134" s="140"/>
      <c r="QFL134" s="140"/>
      <c r="QFM134" s="140"/>
      <c r="QFN134" s="140"/>
      <c r="QFO134" s="140"/>
      <c r="QFP134" s="140"/>
      <c r="QFQ134" s="140"/>
      <c r="QFR134" s="140"/>
      <c r="QFS134" s="140"/>
      <c r="QFT134" s="140"/>
      <c r="QFU134" s="140"/>
      <c r="QFV134" s="140"/>
      <c r="QFW134" s="140"/>
      <c r="QFX134" s="140"/>
      <c r="QFY134" s="140"/>
      <c r="QFZ134" s="140"/>
      <c r="QGA134" s="140"/>
      <c r="QGB134" s="140"/>
      <c r="QGC134" s="140"/>
      <c r="QGD134" s="140"/>
      <c r="QGE134" s="140"/>
      <c r="QGF134" s="140"/>
      <c r="QGG134" s="140"/>
      <c r="QGH134" s="140"/>
      <c r="QGI134" s="140"/>
      <c r="QGJ134" s="140"/>
      <c r="QGK134" s="140"/>
      <c r="QGL134" s="140"/>
      <c r="QGM134" s="140"/>
      <c r="QGN134" s="140"/>
      <c r="QGO134" s="140"/>
      <c r="QGP134" s="140"/>
      <c r="QGQ134" s="140"/>
      <c r="QGR134" s="140"/>
      <c r="QGS134" s="140"/>
      <c r="QGT134" s="140"/>
      <c r="QGU134" s="140"/>
      <c r="QGV134" s="140"/>
      <c r="QGW134" s="140"/>
      <c r="QGX134" s="140"/>
      <c r="QGY134" s="140"/>
      <c r="QGZ134" s="140"/>
      <c r="QHA134" s="140"/>
      <c r="QHB134" s="140"/>
      <c r="QHC134" s="140"/>
      <c r="QHD134" s="140"/>
      <c r="QHE134" s="140"/>
      <c r="QHF134" s="140"/>
      <c r="QHG134" s="140"/>
      <c r="QHH134" s="140"/>
      <c r="QHI134" s="140"/>
      <c r="QHJ134" s="140"/>
      <c r="QHK134" s="140"/>
      <c r="QHL134" s="140"/>
      <c r="QHM134" s="140"/>
      <c r="QHN134" s="140"/>
      <c r="QHO134" s="140"/>
      <c r="QHP134" s="140"/>
      <c r="QHQ134" s="140"/>
      <c r="QHR134" s="140"/>
      <c r="QHS134" s="140"/>
      <c r="QHT134" s="140"/>
      <c r="QHU134" s="140"/>
      <c r="QHV134" s="140"/>
      <c r="QHW134" s="140"/>
      <c r="QHX134" s="140"/>
      <c r="QHY134" s="140"/>
      <c r="QHZ134" s="140"/>
      <c r="QIA134" s="140"/>
      <c r="QIB134" s="140"/>
      <c r="QIC134" s="140"/>
      <c r="QID134" s="140"/>
      <c r="QIE134" s="140"/>
      <c r="QIF134" s="140"/>
      <c r="QIG134" s="140"/>
      <c r="QIH134" s="140"/>
      <c r="QII134" s="140"/>
      <c r="QIJ134" s="140"/>
      <c r="QIK134" s="140"/>
      <c r="QIL134" s="140"/>
      <c r="QIM134" s="140"/>
      <c r="QIN134" s="140"/>
      <c r="QIO134" s="140"/>
      <c r="QIP134" s="140"/>
      <c r="QIQ134" s="140"/>
      <c r="QIR134" s="140"/>
      <c r="QIS134" s="140"/>
      <c r="QIT134" s="140"/>
      <c r="QIU134" s="140"/>
      <c r="QIV134" s="140"/>
      <c r="QIW134" s="140"/>
      <c r="QIX134" s="140"/>
      <c r="QIY134" s="140"/>
      <c r="QIZ134" s="140"/>
      <c r="QJA134" s="140"/>
      <c r="QJB134" s="140"/>
      <c r="QJC134" s="140"/>
      <c r="QJD134" s="140"/>
      <c r="QJE134" s="140"/>
      <c r="QJF134" s="140"/>
      <c r="QJG134" s="140"/>
      <c r="QJH134" s="140"/>
      <c r="QJI134" s="140"/>
      <c r="QJJ134" s="140"/>
      <c r="QJK134" s="140"/>
      <c r="QJL134" s="140"/>
      <c r="QJM134" s="140"/>
      <c r="QJN134" s="140"/>
      <c r="QJO134" s="140"/>
      <c r="QJP134" s="140"/>
      <c r="QJQ134" s="140"/>
      <c r="QJR134" s="140"/>
      <c r="QJS134" s="140"/>
      <c r="QJT134" s="140"/>
      <c r="QJU134" s="140"/>
      <c r="QJV134" s="140"/>
      <c r="QJW134" s="140"/>
      <c r="QJX134" s="140"/>
      <c r="QJY134" s="140"/>
      <c r="QJZ134" s="140"/>
      <c r="QKA134" s="140"/>
      <c r="QKB134" s="140"/>
      <c r="QKC134" s="140"/>
      <c r="QKD134" s="140"/>
      <c r="QKE134" s="140"/>
      <c r="QKF134" s="140"/>
      <c r="QKG134" s="140"/>
      <c r="QKH134" s="140"/>
      <c r="QKI134" s="140"/>
      <c r="QKJ134" s="140"/>
      <c r="QKK134" s="140"/>
      <c r="QKL134" s="140"/>
      <c r="QKM134" s="140"/>
      <c r="QKN134" s="140"/>
      <c r="QKO134" s="140"/>
      <c r="QKP134" s="140"/>
      <c r="QKQ134" s="140"/>
      <c r="QKR134" s="140"/>
      <c r="QKS134" s="140"/>
      <c r="QKT134" s="140"/>
      <c r="QKU134" s="140"/>
      <c r="QKV134" s="140"/>
      <c r="QKW134" s="140"/>
      <c r="QKX134" s="140"/>
      <c r="QKY134" s="140"/>
      <c r="QKZ134" s="140"/>
      <c r="QLA134" s="140"/>
      <c r="QLB134" s="140"/>
      <c r="QLC134" s="140"/>
      <c r="QLD134" s="140"/>
      <c r="QLE134" s="140"/>
      <c r="QLF134" s="140"/>
      <c r="QLG134" s="140"/>
      <c r="QLH134" s="140"/>
      <c r="QLI134" s="140"/>
      <c r="QLJ134" s="140"/>
      <c r="QLK134" s="140"/>
      <c r="QLL134" s="140"/>
      <c r="QLM134" s="140"/>
      <c r="QLN134" s="140"/>
      <c r="QLO134" s="140"/>
      <c r="QLP134" s="140"/>
      <c r="QLQ134" s="140"/>
      <c r="QLR134" s="140"/>
      <c r="QLS134" s="140"/>
      <c r="QLT134" s="140"/>
      <c r="QLU134" s="140"/>
      <c r="QLV134" s="140"/>
      <c r="QLW134" s="140"/>
      <c r="QLX134" s="140"/>
      <c r="QLY134" s="140"/>
      <c r="QLZ134" s="140"/>
      <c r="QMA134" s="140"/>
      <c r="QMB134" s="140"/>
      <c r="QMC134" s="140"/>
      <c r="QMD134" s="140"/>
      <c r="QME134" s="140"/>
      <c r="QMF134" s="140"/>
      <c r="QMG134" s="140"/>
      <c r="QMH134" s="140"/>
      <c r="QMI134" s="140"/>
      <c r="QMJ134" s="140"/>
      <c r="QMK134" s="140"/>
      <c r="QML134" s="140"/>
      <c r="QMM134" s="140"/>
      <c r="QMN134" s="140"/>
      <c r="QMO134" s="140"/>
      <c r="QMP134" s="140"/>
      <c r="QMQ134" s="140"/>
      <c r="QMR134" s="140"/>
      <c r="QMS134" s="140"/>
      <c r="QMT134" s="140"/>
      <c r="QMU134" s="140"/>
      <c r="QMV134" s="140"/>
      <c r="QMW134" s="140"/>
      <c r="QMX134" s="140"/>
      <c r="QMY134" s="140"/>
      <c r="QMZ134" s="140"/>
      <c r="QNA134" s="140"/>
      <c r="QNB134" s="140"/>
      <c r="QNC134" s="140"/>
      <c r="QND134" s="140"/>
      <c r="QNE134" s="140"/>
      <c r="QNF134" s="140"/>
      <c r="QNG134" s="140"/>
      <c r="QNH134" s="140"/>
      <c r="QNI134" s="140"/>
      <c r="QNJ134" s="140"/>
      <c r="QNK134" s="140"/>
      <c r="QNL134" s="140"/>
      <c r="QNM134" s="140"/>
      <c r="QNN134" s="140"/>
      <c r="QNO134" s="140"/>
      <c r="QNP134" s="140"/>
      <c r="QNQ134" s="140"/>
      <c r="QNR134" s="140"/>
      <c r="QNS134" s="140"/>
      <c r="QNT134" s="140"/>
      <c r="QNU134" s="140"/>
      <c r="QNV134" s="140"/>
      <c r="QNW134" s="140"/>
      <c r="QNX134" s="140"/>
      <c r="QNY134" s="140"/>
      <c r="QNZ134" s="140"/>
      <c r="QOA134" s="140"/>
      <c r="QOB134" s="140"/>
      <c r="QOC134" s="140"/>
      <c r="QOD134" s="140"/>
      <c r="QOE134" s="140"/>
      <c r="QOF134" s="140"/>
      <c r="QOG134" s="140"/>
      <c r="QOH134" s="140"/>
      <c r="QOI134" s="140"/>
      <c r="QOJ134" s="140"/>
      <c r="QOK134" s="140"/>
      <c r="QOL134" s="140"/>
      <c r="QOM134" s="140"/>
      <c r="QON134" s="140"/>
      <c r="QOO134" s="140"/>
      <c r="QOP134" s="140"/>
      <c r="QOQ134" s="140"/>
      <c r="QOR134" s="140"/>
      <c r="QOS134" s="140"/>
      <c r="QOT134" s="140"/>
      <c r="QOU134" s="140"/>
      <c r="QOV134" s="140"/>
      <c r="QOW134" s="140"/>
      <c r="QOX134" s="140"/>
      <c r="QOY134" s="140"/>
      <c r="QOZ134" s="140"/>
      <c r="QPA134" s="140"/>
      <c r="QPB134" s="140"/>
      <c r="QPC134" s="140"/>
      <c r="QPD134" s="140"/>
      <c r="QPE134" s="140"/>
      <c r="QPF134" s="140"/>
      <c r="QPG134" s="140"/>
      <c r="QPH134" s="140"/>
      <c r="QPI134" s="140"/>
      <c r="QPJ134" s="140"/>
      <c r="QPK134" s="140"/>
      <c r="QPL134" s="140"/>
      <c r="QPM134" s="140"/>
      <c r="QPN134" s="140"/>
      <c r="QPO134" s="140"/>
      <c r="QPP134" s="140"/>
      <c r="QPQ134" s="140"/>
      <c r="QPR134" s="140"/>
      <c r="QPS134" s="140"/>
      <c r="QPT134" s="140"/>
      <c r="QPU134" s="140"/>
      <c r="QPV134" s="140"/>
      <c r="QPW134" s="140"/>
      <c r="QPX134" s="140"/>
      <c r="QPY134" s="140"/>
      <c r="QPZ134" s="140"/>
      <c r="QQA134" s="140"/>
      <c r="QQB134" s="140"/>
      <c r="QQC134" s="140"/>
      <c r="QQD134" s="140"/>
      <c r="QQE134" s="140"/>
      <c r="QQF134" s="140"/>
      <c r="QQG134" s="140"/>
      <c r="QQH134" s="140"/>
      <c r="QQI134" s="140"/>
      <c r="QQJ134" s="140"/>
      <c r="QQK134" s="140"/>
      <c r="QQL134" s="140"/>
      <c r="QQM134" s="140"/>
      <c r="QQN134" s="140"/>
      <c r="QQO134" s="140"/>
      <c r="QQP134" s="140"/>
      <c r="QQQ134" s="140"/>
      <c r="QQR134" s="140"/>
      <c r="QQS134" s="140"/>
      <c r="QQT134" s="140"/>
      <c r="QQU134" s="140"/>
      <c r="QQV134" s="140"/>
      <c r="QQW134" s="140"/>
      <c r="QQX134" s="140"/>
      <c r="QQY134" s="140"/>
      <c r="QQZ134" s="140"/>
      <c r="QRA134" s="140"/>
      <c r="QRB134" s="140"/>
      <c r="QRC134" s="140"/>
      <c r="QRD134" s="140"/>
      <c r="QRE134" s="140"/>
      <c r="QRF134" s="140"/>
      <c r="QRG134" s="140"/>
      <c r="QRH134" s="140"/>
      <c r="QRI134" s="140"/>
      <c r="QRJ134" s="140"/>
      <c r="QRK134" s="140"/>
      <c r="QRL134" s="140"/>
      <c r="QRM134" s="140"/>
      <c r="QRN134" s="140"/>
      <c r="QRO134" s="140"/>
      <c r="QRP134" s="140"/>
      <c r="QRQ134" s="140"/>
      <c r="QRR134" s="140"/>
      <c r="QRS134" s="140"/>
      <c r="QRT134" s="140"/>
      <c r="QRU134" s="140"/>
      <c r="QRV134" s="140"/>
      <c r="QRW134" s="140"/>
      <c r="QRX134" s="140"/>
      <c r="QRY134" s="140"/>
      <c r="QRZ134" s="140"/>
      <c r="QSA134" s="140"/>
      <c r="QSB134" s="140"/>
      <c r="QSC134" s="140"/>
      <c r="QSD134" s="140"/>
      <c r="QSE134" s="140"/>
      <c r="QSF134" s="140"/>
      <c r="QSG134" s="140"/>
      <c r="QSH134" s="140"/>
      <c r="QSI134" s="140"/>
      <c r="QSJ134" s="140"/>
      <c r="QSK134" s="140"/>
      <c r="QSL134" s="140"/>
      <c r="QSM134" s="140"/>
      <c r="QSN134" s="140"/>
      <c r="QSO134" s="140"/>
      <c r="QSP134" s="140"/>
      <c r="QSQ134" s="140"/>
      <c r="QSR134" s="140"/>
      <c r="QSS134" s="140"/>
      <c r="QST134" s="140"/>
      <c r="QSU134" s="140"/>
      <c r="QSV134" s="140"/>
      <c r="QSW134" s="140"/>
      <c r="QSX134" s="140"/>
      <c r="QSY134" s="140"/>
      <c r="QSZ134" s="140"/>
      <c r="QTA134" s="140"/>
      <c r="QTB134" s="140"/>
      <c r="QTC134" s="140"/>
      <c r="QTD134" s="140"/>
      <c r="QTE134" s="140"/>
      <c r="QTF134" s="140"/>
      <c r="QTG134" s="140"/>
      <c r="QTH134" s="140"/>
      <c r="QTI134" s="140"/>
      <c r="QTJ134" s="140"/>
      <c r="QTK134" s="140"/>
      <c r="QTL134" s="140"/>
      <c r="QTM134" s="140"/>
      <c r="QTN134" s="140"/>
      <c r="QTO134" s="140"/>
      <c r="QTP134" s="140"/>
      <c r="QTQ134" s="140"/>
      <c r="QTR134" s="140"/>
      <c r="QTS134" s="140"/>
      <c r="QTT134" s="140"/>
      <c r="QTU134" s="140"/>
      <c r="QTV134" s="140"/>
      <c r="QTW134" s="140"/>
      <c r="QTX134" s="140"/>
      <c r="QTY134" s="140"/>
      <c r="QTZ134" s="140"/>
      <c r="QUA134" s="140"/>
      <c r="QUB134" s="140"/>
      <c r="QUC134" s="140"/>
      <c r="QUD134" s="140"/>
      <c r="QUE134" s="140"/>
      <c r="QUF134" s="140"/>
      <c r="QUG134" s="140"/>
      <c r="QUH134" s="140"/>
      <c r="QUI134" s="140"/>
      <c r="QUJ134" s="140"/>
      <c r="QUK134" s="140"/>
      <c r="QUL134" s="140"/>
      <c r="QUM134" s="140"/>
      <c r="QUN134" s="140"/>
      <c r="QUO134" s="140"/>
      <c r="QUP134" s="140"/>
      <c r="QUQ134" s="140"/>
      <c r="QUR134" s="140"/>
      <c r="QUS134" s="140"/>
      <c r="QUT134" s="140"/>
      <c r="QUU134" s="140"/>
      <c r="QUV134" s="140"/>
      <c r="QUW134" s="140"/>
      <c r="QUX134" s="140"/>
      <c r="QUY134" s="140"/>
      <c r="QUZ134" s="140"/>
      <c r="QVA134" s="140"/>
      <c r="QVB134" s="140"/>
      <c r="QVC134" s="140"/>
      <c r="QVD134" s="140"/>
      <c r="QVE134" s="140"/>
      <c r="QVF134" s="140"/>
      <c r="QVG134" s="140"/>
      <c r="QVH134" s="140"/>
      <c r="QVI134" s="140"/>
      <c r="QVJ134" s="140"/>
      <c r="QVK134" s="140"/>
      <c r="QVL134" s="140"/>
      <c r="QVM134" s="140"/>
      <c r="QVN134" s="140"/>
      <c r="QVO134" s="140"/>
      <c r="QVP134" s="140"/>
      <c r="QVQ134" s="140"/>
      <c r="QVR134" s="140"/>
      <c r="QVS134" s="140"/>
      <c r="QVT134" s="140"/>
      <c r="QVU134" s="140"/>
      <c r="QVV134" s="140"/>
      <c r="QVW134" s="140"/>
      <c r="QVX134" s="140"/>
      <c r="QVY134" s="140"/>
      <c r="QVZ134" s="140"/>
      <c r="QWA134" s="140"/>
      <c r="QWB134" s="140"/>
      <c r="QWC134" s="140"/>
      <c r="QWD134" s="140"/>
      <c r="QWE134" s="140"/>
      <c r="QWF134" s="140"/>
      <c r="QWG134" s="140"/>
      <c r="QWH134" s="140"/>
      <c r="QWI134" s="140"/>
      <c r="QWJ134" s="140"/>
      <c r="QWK134" s="140"/>
      <c r="QWL134" s="140"/>
      <c r="QWM134" s="140"/>
      <c r="QWN134" s="140"/>
      <c r="QWO134" s="140"/>
      <c r="QWP134" s="140"/>
      <c r="QWQ134" s="140"/>
      <c r="QWR134" s="140"/>
      <c r="QWS134" s="140"/>
      <c r="QWT134" s="140"/>
      <c r="QWU134" s="140"/>
      <c r="QWV134" s="140"/>
      <c r="QWW134" s="140"/>
      <c r="QWX134" s="140"/>
      <c r="QWY134" s="140"/>
      <c r="QWZ134" s="140"/>
      <c r="QXA134" s="140"/>
      <c r="QXB134" s="140"/>
      <c r="QXC134" s="140"/>
      <c r="QXD134" s="140"/>
      <c r="QXE134" s="140"/>
      <c r="QXF134" s="140"/>
      <c r="QXG134" s="140"/>
      <c r="QXH134" s="140"/>
      <c r="QXI134" s="140"/>
      <c r="QXJ134" s="140"/>
      <c r="QXK134" s="140"/>
      <c r="QXL134" s="140"/>
      <c r="QXM134" s="140"/>
      <c r="QXN134" s="140"/>
      <c r="QXO134" s="140"/>
      <c r="QXP134" s="140"/>
      <c r="QXQ134" s="140"/>
      <c r="QXR134" s="140"/>
      <c r="QXS134" s="140"/>
      <c r="QXT134" s="140"/>
      <c r="QXU134" s="140"/>
      <c r="QXV134" s="140"/>
      <c r="QXW134" s="140"/>
      <c r="QXX134" s="140"/>
      <c r="QXY134" s="140"/>
      <c r="QXZ134" s="140"/>
      <c r="QYA134" s="140"/>
      <c r="QYB134" s="140"/>
      <c r="QYC134" s="140"/>
      <c r="QYD134" s="140"/>
      <c r="QYE134" s="140"/>
      <c r="QYF134" s="140"/>
      <c r="QYG134" s="140"/>
      <c r="QYH134" s="140"/>
      <c r="QYI134" s="140"/>
      <c r="QYJ134" s="140"/>
      <c r="QYK134" s="140"/>
      <c r="QYL134" s="140"/>
      <c r="QYM134" s="140"/>
      <c r="QYN134" s="140"/>
      <c r="QYO134" s="140"/>
      <c r="QYP134" s="140"/>
      <c r="QYQ134" s="140"/>
      <c r="QYR134" s="140"/>
      <c r="QYS134" s="140"/>
      <c r="QYT134" s="140"/>
      <c r="QYU134" s="140"/>
      <c r="QYV134" s="140"/>
      <c r="QYW134" s="140"/>
      <c r="QYX134" s="140"/>
      <c r="QYY134" s="140"/>
      <c r="QYZ134" s="140"/>
      <c r="QZA134" s="140"/>
      <c r="QZB134" s="140"/>
      <c r="QZC134" s="140"/>
      <c r="QZD134" s="140"/>
      <c r="QZE134" s="140"/>
      <c r="QZF134" s="140"/>
      <c r="QZG134" s="140"/>
      <c r="QZH134" s="140"/>
      <c r="QZI134" s="140"/>
      <c r="QZJ134" s="140"/>
      <c r="QZK134" s="140"/>
      <c r="QZL134" s="140"/>
      <c r="QZM134" s="140"/>
      <c r="QZN134" s="140"/>
      <c r="QZO134" s="140"/>
      <c r="QZP134" s="140"/>
      <c r="QZQ134" s="140"/>
      <c r="QZR134" s="140"/>
      <c r="QZS134" s="140"/>
      <c r="QZT134" s="140"/>
      <c r="QZU134" s="140"/>
      <c r="QZV134" s="140"/>
      <c r="QZW134" s="140"/>
      <c r="QZX134" s="140"/>
      <c r="QZY134" s="140"/>
      <c r="QZZ134" s="140"/>
      <c r="RAA134" s="140"/>
      <c r="RAB134" s="140"/>
      <c r="RAC134" s="140"/>
      <c r="RAD134" s="140"/>
      <c r="RAE134" s="140"/>
      <c r="RAF134" s="140"/>
      <c r="RAG134" s="140"/>
      <c r="RAH134" s="140"/>
      <c r="RAI134" s="140"/>
      <c r="RAJ134" s="140"/>
      <c r="RAK134" s="140"/>
      <c r="RAL134" s="140"/>
      <c r="RAM134" s="140"/>
      <c r="RAN134" s="140"/>
      <c r="RAO134" s="140"/>
      <c r="RAP134" s="140"/>
      <c r="RAQ134" s="140"/>
      <c r="RAR134" s="140"/>
      <c r="RAS134" s="140"/>
      <c r="RAT134" s="140"/>
      <c r="RAU134" s="140"/>
      <c r="RAV134" s="140"/>
      <c r="RAW134" s="140"/>
      <c r="RAX134" s="140"/>
      <c r="RAY134" s="140"/>
      <c r="RAZ134" s="140"/>
      <c r="RBA134" s="140"/>
      <c r="RBB134" s="140"/>
      <c r="RBC134" s="140"/>
      <c r="RBD134" s="140"/>
      <c r="RBE134" s="140"/>
      <c r="RBF134" s="140"/>
      <c r="RBG134" s="140"/>
      <c r="RBH134" s="140"/>
      <c r="RBI134" s="140"/>
      <c r="RBJ134" s="140"/>
      <c r="RBK134" s="140"/>
      <c r="RBL134" s="140"/>
      <c r="RBM134" s="140"/>
      <c r="RBN134" s="140"/>
      <c r="RBO134" s="140"/>
      <c r="RBP134" s="140"/>
      <c r="RBQ134" s="140"/>
      <c r="RBR134" s="140"/>
      <c r="RBS134" s="140"/>
      <c r="RBT134" s="140"/>
      <c r="RBU134" s="140"/>
      <c r="RBV134" s="140"/>
      <c r="RBW134" s="140"/>
      <c r="RBX134" s="140"/>
      <c r="RBY134" s="140"/>
      <c r="RBZ134" s="140"/>
      <c r="RCA134" s="140"/>
      <c r="RCB134" s="140"/>
      <c r="RCC134" s="140"/>
      <c r="RCD134" s="140"/>
      <c r="RCE134" s="140"/>
      <c r="RCF134" s="140"/>
      <c r="RCG134" s="140"/>
      <c r="RCH134" s="140"/>
      <c r="RCI134" s="140"/>
      <c r="RCJ134" s="140"/>
      <c r="RCK134" s="140"/>
      <c r="RCL134" s="140"/>
      <c r="RCM134" s="140"/>
      <c r="RCN134" s="140"/>
      <c r="RCO134" s="140"/>
      <c r="RCP134" s="140"/>
      <c r="RCQ134" s="140"/>
      <c r="RCR134" s="140"/>
      <c r="RCS134" s="140"/>
      <c r="RCT134" s="140"/>
      <c r="RCU134" s="140"/>
      <c r="RCV134" s="140"/>
      <c r="RCW134" s="140"/>
      <c r="RCX134" s="140"/>
      <c r="RCY134" s="140"/>
      <c r="RCZ134" s="140"/>
      <c r="RDA134" s="140"/>
      <c r="RDB134" s="140"/>
      <c r="RDC134" s="140"/>
      <c r="RDD134" s="140"/>
      <c r="RDE134" s="140"/>
      <c r="RDF134" s="140"/>
      <c r="RDG134" s="140"/>
      <c r="RDH134" s="140"/>
      <c r="RDI134" s="140"/>
      <c r="RDJ134" s="140"/>
      <c r="RDK134" s="140"/>
      <c r="RDL134" s="140"/>
      <c r="RDM134" s="140"/>
      <c r="RDN134" s="140"/>
      <c r="RDO134" s="140"/>
      <c r="RDP134" s="140"/>
      <c r="RDQ134" s="140"/>
      <c r="RDR134" s="140"/>
      <c r="RDS134" s="140"/>
      <c r="RDT134" s="140"/>
      <c r="RDU134" s="140"/>
      <c r="RDV134" s="140"/>
      <c r="RDW134" s="140"/>
      <c r="RDX134" s="140"/>
      <c r="RDY134" s="140"/>
      <c r="RDZ134" s="140"/>
      <c r="REA134" s="140"/>
      <c r="REB134" s="140"/>
      <c r="REC134" s="140"/>
      <c r="RED134" s="140"/>
      <c r="REE134" s="140"/>
      <c r="REF134" s="140"/>
      <c r="REG134" s="140"/>
      <c r="REH134" s="140"/>
      <c r="REI134" s="140"/>
      <c r="REJ134" s="140"/>
      <c r="REK134" s="140"/>
      <c r="REL134" s="140"/>
      <c r="REM134" s="140"/>
      <c r="REN134" s="140"/>
      <c r="REO134" s="140"/>
      <c r="REP134" s="140"/>
      <c r="REQ134" s="140"/>
      <c r="RER134" s="140"/>
      <c r="RES134" s="140"/>
      <c r="RET134" s="140"/>
      <c r="REU134" s="140"/>
      <c r="REV134" s="140"/>
      <c r="REW134" s="140"/>
      <c r="REX134" s="140"/>
      <c r="REY134" s="140"/>
      <c r="REZ134" s="140"/>
      <c r="RFA134" s="140"/>
      <c r="RFB134" s="140"/>
      <c r="RFC134" s="140"/>
      <c r="RFD134" s="140"/>
      <c r="RFE134" s="140"/>
      <c r="RFF134" s="140"/>
      <c r="RFG134" s="140"/>
      <c r="RFH134" s="140"/>
      <c r="RFI134" s="140"/>
      <c r="RFJ134" s="140"/>
      <c r="RFK134" s="140"/>
      <c r="RFL134" s="140"/>
      <c r="RFM134" s="140"/>
      <c r="RFN134" s="140"/>
      <c r="RFO134" s="140"/>
      <c r="RFP134" s="140"/>
      <c r="RFQ134" s="140"/>
      <c r="RFR134" s="140"/>
      <c r="RFS134" s="140"/>
      <c r="RFT134" s="140"/>
      <c r="RFU134" s="140"/>
      <c r="RFV134" s="140"/>
      <c r="RFW134" s="140"/>
      <c r="RFX134" s="140"/>
      <c r="RFY134" s="140"/>
      <c r="RFZ134" s="140"/>
      <c r="RGA134" s="140"/>
      <c r="RGB134" s="140"/>
      <c r="RGC134" s="140"/>
      <c r="RGD134" s="140"/>
      <c r="RGE134" s="140"/>
      <c r="RGF134" s="140"/>
      <c r="RGG134" s="140"/>
      <c r="RGH134" s="140"/>
      <c r="RGI134" s="140"/>
      <c r="RGJ134" s="140"/>
      <c r="RGK134" s="140"/>
      <c r="RGL134" s="140"/>
      <c r="RGM134" s="140"/>
      <c r="RGN134" s="140"/>
      <c r="RGO134" s="140"/>
      <c r="RGP134" s="140"/>
      <c r="RGQ134" s="140"/>
      <c r="RGR134" s="140"/>
      <c r="RGS134" s="140"/>
      <c r="RGT134" s="140"/>
      <c r="RGU134" s="140"/>
      <c r="RGV134" s="140"/>
      <c r="RGW134" s="140"/>
      <c r="RGX134" s="140"/>
      <c r="RGY134" s="140"/>
      <c r="RGZ134" s="140"/>
      <c r="RHA134" s="140"/>
      <c r="RHB134" s="140"/>
      <c r="RHC134" s="140"/>
      <c r="RHD134" s="140"/>
      <c r="RHE134" s="140"/>
      <c r="RHF134" s="140"/>
      <c r="RHG134" s="140"/>
      <c r="RHH134" s="140"/>
      <c r="RHI134" s="140"/>
      <c r="RHJ134" s="140"/>
      <c r="RHK134" s="140"/>
      <c r="RHL134" s="140"/>
      <c r="RHM134" s="140"/>
      <c r="RHN134" s="140"/>
      <c r="RHO134" s="140"/>
      <c r="RHP134" s="140"/>
      <c r="RHQ134" s="140"/>
      <c r="RHR134" s="140"/>
      <c r="RHS134" s="140"/>
      <c r="RHT134" s="140"/>
      <c r="RHU134" s="140"/>
      <c r="RHV134" s="140"/>
      <c r="RHW134" s="140"/>
      <c r="RHX134" s="140"/>
      <c r="RHY134" s="140"/>
      <c r="RHZ134" s="140"/>
      <c r="RIA134" s="140"/>
      <c r="RIB134" s="140"/>
      <c r="RIC134" s="140"/>
      <c r="RID134" s="140"/>
      <c r="RIE134" s="140"/>
      <c r="RIF134" s="140"/>
      <c r="RIG134" s="140"/>
      <c r="RIH134" s="140"/>
      <c r="RII134" s="140"/>
      <c r="RIJ134" s="140"/>
      <c r="RIK134" s="140"/>
      <c r="RIL134" s="140"/>
      <c r="RIM134" s="140"/>
      <c r="RIN134" s="140"/>
      <c r="RIO134" s="140"/>
      <c r="RIP134" s="140"/>
      <c r="RIQ134" s="140"/>
      <c r="RIR134" s="140"/>
      <c r="RIS134" s="140"/>
      <c r="RIT134" s="140"/>
      <c r="RIU134" s="140"/>
      <c r="RIV134" s="140"/>
      <c r="RIW134" s="140"/>
      <c r="RIX134" s="140"/>
      <c r="RIY134" s="140"/>
      <c r="RIZ134" s="140"/>
      <c r="RJA134" s="140"/>
      <c r="RJB134" s="140"/>
      <c r="RJC134" s="140"/>
      <c r="RJD134" s="140"/>
      <c r="RJE134" s="140"/>
      <c r="RJF134" s="140"/>
      <c r="RJG134" s="140"/>
      <c r="RJH134" s="140"/>
      <c r="RJI134" s="140"/>
      <c r="RJJ134" s="140"/>
      <c r="RJK134" s="140"/>
      <c r="RJL134" s="140"/>
      <c r="RJM134" s="140"/>
      <c r="RJN134" s="140"/>
      <c r="RJO134" s="140"/>
      <c r="RJP134" s="140"/>
      <c r="RJQ134" s="140"/>
      <c r="RJR134" s="140"/>
      <c r="RJS134" s="140"/>
      <c r="RJT134" s="140"/>
      <c r="RJU134" s="140"/>
      <c r="RJV134" s="140"/>
      <c r="RJW134" s="140"/>
      <c r="RJX134" s="140"/>
      <c r="RJY134" s="140"/>
      <c r="RJZ134" s="140"/>
      <c r="RKA134" s="140"/>
      <c r="RKB134" s="140"/>
      <c r="RKC134" s="140"/>
      <c r="RKD134" s="140"/>
      <c r="RKE134" s="140"/>
      <c r="RKF134" s="140"/>
      <c r="RKG134" s="140"/>
      <c r="RKH134" s="140"/>
      <c r="RKI134" s="140"/>
      <c r="RKJ134" s="140"/>
      <c r="RKK134" s="140"/>
      <c r="RKL134" s="140"/>
      <c r="RKM134" s="140"/>
      <c r="RKN134" s="140"/>
      <c r="RKO134" s="140"/>
      <c r="RKP134" s="140"/>
      <c r="RKQ134" s="140"/>
      <c r="RKR134" s="140"/>
      <c r="RKS134" s="140"/>
      <c r="RKT134" s="140"/>
      <c r="RKU134" s="140"/>
      <c r="RKV134" s="140"/>
      <c r="RKW134" s="140"/>
      <c r="RKX134" s="140"/>
      <c r="RKY134" s="140"/>
      <c r="RKZ134" s="140"/>
      <c r="RLA134" s="140"/>
      <c r="RLB134" s="140"/>
      <c r="RLC134" s="140"/>
      <c r="RLD134" s="140"/>
      <c r="RLE134" s="140"/>
      <c r="RLF134" s="140"/>
      <c r="RLG134" s="140"/>
      <c r="RLH134" s="140"/>
      <c r="RLI134" s="140"/>
      <c r="RLJ134" s="140"/>
      <c r="RLK134" s="140"/>
      <c r="RLL134" s="140"/>
      <c r="RLM134" s="140"/>
      <c r="RLN134" s="140"/>
      <c r="RLO134" s="140"/>
      <c r="RLP134" s="140"/>
      <c r="RLQ134" s="140"/>
      <c r="RLR134" s="140"/>
      <c r="RLS134" s="140"/>
      <c r="RLT134" s="140"/>
      <c r="RLU134" s="140"/>
      <c r="RLV134" s="140"/>
      <c r="RLW134" s="140"/>
      <c r="RLX134" s="140"/>
      <c r="RLY134" s="140"/>
      <c r="RLZ134" s="140"/>
      <c r="RMA134" s="140"/>
      <c r="RMB134" s="140"/>
      <c r="RMC134" s="140"/>
      <c r="RMD134" s="140"/>
      <c r="RME134" s="140"/>
      <c r="RMF134" s="140"/>
      <c r="RMG134" s="140"/>
      <c r="RMH134" s="140"/>
      <c r="RMI134" s="140"/>
      <c r="RMJ134" s="140"/>
      <c r="RMK134" s="140"/>
      <c r="RML134" s="140"/>
      <c r="RMM134" s="140"/>
      <c r="RMN134" s="140"/>
      <c r="RMO134" s="140"/>
      <c r="RMP134" s="140"/>
      <c r="RMQ134" s="140"/>
      <c r="RMR134" s="140"/>
      <c r="RMS134" s="140"/>
      <c r="RMT134" s="140"/>
      <c r="RMU134" s="140"/>
      <c r="RMV134" s="140"/>
      <c r="RMW134" s="140"/>
      <c r="RMX134" s="140"/>
      <c r="RMY134" s="140"/>
      <c r="RMZ134" s="140"/>
      <c r="RNA134" s="140"/>
      <c r="RNB134" s="140"/>
      <c r="RNC134" s="140"/>
      <c r="RND134" s="140"/>
      <c r="RNE134" s="140"/>
      <c r="RNF134" s="140"/>
      <c r="RNG134" s="140"/>
      <c r="RNH134" s="140"/>
      <c r="RNI134" s="140"/>
      <c r="RNJ134" s="140"/>
      <c r="RNK134" s="140"/>
      <c r="RNL134" s="140"/>
      <c r="RNM134" s="140"/>
      <c r="RNN134" s="140"/>
      <c r="RNO134" s="140"/>
      <c r="RNP134" s="140"/>
      <c r="RNQ134" s="140"/>
      <c r="RNR134" s="140"/>
      <c r="RNS134" s="140"/>
      <c r="RNT134" s="140"/>
      <c r="RNU134" s="140"/>
      <c r="RNV134" s="140"/>
      <c r="RNW134" s="140"/>
      <c r="RNX134" s="140"/>
      <c r="RNY134" s="140"/>
      <c r="RNZ134" s="140"/>
      <c r="ROA134" s="140"/>
      <c r="ROB134" s="140"/>
      <c r="ROC134" s="140"/>
      <c r="ROD134" s="140"/>
      <c r="ROE134" s="140"/>
      <c r="ROF134" s="140"/>
      <c r="ROG134" s="140"/>
      <c r="ROH134" s="140"/>
      <c r="ROI134" s="140"/>
      <c r="ROJ134" s="140"/>
      <c r="ROK134" s="140"/>
      <c r="ROL134" s="140"/>
      <c r="ROM134" s="140"/>
      <c r="RON134" s="140"/>
      <c r="ROO134" s="140"/>
      <c r="ROP134" s="140"/>
      <c r="ROQ134" s="140"/>
      <c r="ROR134" s="140"/>
      <c r="ROS134" s="140"/>
      <c r="ROT134" s="140"/>
      <c r="ROU134" s="140"/>
      <c r="ROV134" s="140"/>
      <c r="ROW134" s="140"/>
      <c r="ROX134" s="140"/>
      <c r="ROY134" s="140"/>
      <c r="ROZ134" s="140"/>
      <c r="RPA134" s="140"/>
      <c r="RPB134" s="140"/>
      <c r="RPC134" s="140"/>
      <c r="RPD134" s="140"/>
      <c r="RPE134" s="140"/>
      <c r="RPF134" s="140"/>
      <c r="RPG134" s="140"/>
      <c r="RPH134" s="140"/>
      <c r="RPI134" s="140"/>
      <c r="RPJ134" s="140"/>
      <c r="RPK134" s="140"/>
      <c r="RPL134" s="140"/>
      <c r="RPM134" s="140"/>
      <c r="RPN134" s="140"/>
      <c r="RPO134" s="140"/>
      <c r="RPP134" s="140"/>
      <c r="RPQ134" s="140"/>
      <c r="RPR134" s="140"/>
      <c r="RPS134" s="140"/>
      <c r="RPT134" s="140"/>
      <c r="RPU134" s="140"/>
      <c r="RPV134" s="140"/>
      <c r="RPW134" s="140"/>
      <c r="RPX134" s="140"/>
      <c r="RPY134" s="140"/>
      <c r="RPZ134" s="140"/>
      <c r="RQA134" s="140"/>
      <c r="RQB134" s="140"/>
      <c r="RQC134" s="140"/>
      <c r="RQD134" s="140"/>
      <c r="RQE134" s="140"/>
      <c r="RQF134" s="140"/>
      <c r="RQG134" s="140"/>
      <c r="RQH134" s="140"/>
      <c r="RQI134" s="140"/>
      <c r="RQJ134" s="140"/>
      <c r="RQK134" s="140"/>
      <c r="RQL134" s="140"/>
      <c r="RQM134" s="140"/>
      <c r="RQN134" s="140"/>
      <c r="RQO134" s="140"/>
      <c r="RQP134" s="140"/>
      <c r="RQQ134" s="140"/>
      <c r="RQR134" s="140"/>
      <c r="RQS134" s="140"/>
      <c r="RQT134" s="140"/>
      <c r="RQU134" s="140"/>
      <c r="RQV134" s="140"/>
      <c r="RQW134" s="140"/>
      <c r="RQX134" s="140"/>
      <c r="RQY134" s="140"/>
      <c r="RQZ134" s="140"/>
      <c r="RRA134" s="140"/>
      <c r="RRB134" s="140"/>
      <c r="RRC134" s="140"/>
      <c r="RRD134" s="140"/>
      <c r="RRE134" s="140"/>
      <c r="RRF134" s="140"/>
      <c r="RRG134" s="140"/>
      <c r="RRH134" s="140"/>
      <c r="RRI134" s="140"/>
      <c r="RRJ134" s="140"/>
      <c r="RRK134" s="140"/>
      <c r="RRL134" s="140"/>
      <c r="RRM134" s="140"/>
      <c r="RRN134" s="140"/>
      <c r="RRO134" s="140"/>
      <c r="RRP134" s="140"/>
      <c r="RRQ134" s="140"/>
      <c r="RRR134" s="140"/>
      <c r="RRS134" s="140"/>
      <c r="RRT134" s="140"/>
      <c r="RRU134" s="140"/>
      <c r="RRV134" s="140"/>
      <c r="RRW134" s="140"/>
      <c r="RRX134" s="140"/>
      <c r="RRY134" s="140"/>
      <c r="RRZ134" s="140"/>
      <c r="RSA134" s="140"/>
      <c r="RSB134" s="140"/>
      <c r="RSC134" s="140"/>
      <c r="RSD134" s="140"/>
      <c r="RSE134" s="140"/>
      <c r="RSF134" s="140"/>
      <c r="RSG134" s="140"/>
      <c r="RSH134" s="140"/>
      <c r="RSI134" s="140"/>
      <c r="RSJ134" s="140"/>
      <c r="RSK134" s="140"/>
      <c r="RSL134" s="140"/>
      <c r="RSM134" s="140"/>
      <c r="RSN134" s="140"/>
      <c r="RSO134" s="140"/>
      <c r="RSP134" s="140"/>
      <c r="RSQ134" s="140"/>
      <c r="RSR134" s="140"/>
      <c r="RSS134" s="140"/>
      <c r="RST134" s="140"/>
      <c r="RSU134" s="140"/>
      <c r="RSV134" s="140"/>
      <c r="RSW134" s="140"/>
      <c r="RSX134" s="140"/>
      <c r="RSY134" s="140"/>
      <c r="RSZ134" s="140"/>
      <c r="RTA134" s="140"/>
      <c r="RTB134" s="140"/>
      <c r="RTC134" s="140"/>
      <c r="RTD134" s="140"/>
      <c r="RTE134" s="140"/>
      <c r="RTF134" s="140"/>
      <c r="RTG134" s="140"/>
      <c r="RTH134" s="140"/>
      <c r="RTI134" s="140"/>
      <c r="RTJ134" s="140"/>
      <c r="RTK134" s="140"/>
      <c r="RTL134" s="140"/>
      <c r="RTM134" s="140"/>
      <c r="RTN134" s="140"/>
      <c r="RTO134" s="140"/>
      <c r="RTP134" s="140"/>
      <c r="RTQ134" s="140"/>
      <c r="RTR134" s="140"/>
      <c r="RTS134" s="140"/>
      <c r="RTT134" s="140"/>
      <c r="RTU134" s="140"/>
      <c r="RTV134" s="140"/>
      <c r="RTW134" s="140"/>
      <c r="RTX134" s="140"/>
      <c r="RTY134" s="140"/>
      <c r="RTZ134" s="140"/>
      <c r="RUA134" s="140"/>
      <c r="RUB134" s="140"/>
      <c r="RUC134" s="140"/>
      <c r="RUD134" s="140"/>
      <c r="RUE134" s="140"/>
      <c r="RUF134" s="140"/>
      <c r="RUG134" s="140"/>
      <c r="RUH134" s="140"/>
      <c r="RUI134" s="140"/>
      <c r="RUJ134" s="140"/>
      <c r="RUK134" s="140"/>
      <c r="RUL134" s="140"/>
      <c r="RUM134" s="140"/>
      <c r="RUN134" s="140"/>
      <c r="RUO134" s="140"/>
      <c r="RUP134" s="140"/>
      <c r="RUQ134" s="140"/>
      <c r="RUR134" s="140"/>
      <c r="RUS134" s="140"/>
      <c r="RUT134" s="140"/>
      <c r="RUU134" s="140"/>
      <c r="RUV134" s="140"/>
      <c r="RUW134" s="140"/>
      <c r="RUX134" s="140"/>
      <c r="RUY134" s="140"/>
      <c r="RUZ134" s="140"/>
      <c r="RVA134" s="140"/>
      <c r="RVB134" s="140"/>
      <c r="RVC134" s="140"/>
      <c r="RVD134" s="140"/>
      <c r="RVE134" s="140"/>
      <c r="RVF134" s="140"/>
      <c r="RVG134" s="140"/>
      <c r="RVH134" s="140"/>
      <c r="RVI134" s="140"/>
      <c r="RVJ134" s="140"/>
      <c r="RVK134" s="140"/>
      <c r="RVL134" s="140"/>
      <c r="RVM134" s="140"/>
      <c r="RVN134" s="140"/>
      <c r="RVO134" s="140"/>
      <c r="RVP134" s="140"/>
      <c r="RVQ134" s="140"/>
      <c r="RVR134" s="140"/>
      <c r="RVS134" s="140"/>
      <c r="RVT134" s="140"/>
      <c r="RVU134" s="140"/>
      <c r="RVV134" s="140"/>
      <c r="RVW134" s="140"/>
      <c r="RVX134" s="140"/>
      <c r="RVY134" s="140"/>
      <c r="RVZ134" s="140"/>
      <c r="RWA134" s="140"/>
      <c r="RWB134" s="140"/>
      <c r="RWC134" s="140"/>
      <c r="RWD134" s="140"/>
      <c r="RWE134" s="140"/>
      <c r="RWF134" s="140"/>
      <c r="RWG134" s="140"/>
      <c r="RWH134" s="140"/>
      <c r="RWI134" s="140"/>
      <c r="RWJ134" s="140"/>
      <c r="RWK134" s="140"/>
      <c r="RWL134" s="140"/>
      <c r="RWM134" s="140"/>
      <c r="RWN134" s="140"/>
      <c r="RWO134" s="140"/>
      <c r="RWP134" s="140"/>
      <c r="RWQ134" s="140"/>
      <c r="RWR134" s="140"/>
      <c r="RWS134" s="140"/>
      <c r="RWT134" s="140"/>
      <c r="RWU134" s="140"/>
      <c r="RWV134" s="140"/>
      <c r="RWW134" s="140"/>
      <c r="RWX134" s="140"/>
      <c r="RWY134" s="140"/>
      <c r="RWZ134" s="140"/>
      <c r="RXA134" s="140"/>
      <c r="RXB134" s="140"/>
      <c r="RXC134" s="140"/>
      <c r="RXD134" s="140"/>
      <c r="RXE134" s="140"/>
      <c r="RXF134" s="140"/>
      <c r="RXG134" s="140"/>
      <c r="RXH134" s="140"/>
      <c r="RXI134" s="140"/>
      <c r="RXJ134" s="140"/>
      <c r="RXK134" s="140"/>
      <c r="RXL134" s="140"/>
      <c r="RXM134" s="140"/>
      <c r="RXN134" s="140"/>
      <c r="RXO134" s="140"/>
      <c r="RXP134" s="140"/>
      <c r="RXQ134" s="140"/>
      <c r="RXR134" s="140"/>
      <c r="RXS134" s="140"/>
      <c r="RXT134" s="140"/>
      <c r="RXU134" s="140"/>
      <c r="RXV134" s="140"/>
      <c r="RXW134" s="140"/>
      <c r="RXX134" s="140"/>
      <c r="RXY134" s="140"/>
      <c r="RXZ134" s="140"/>
      <c r="RYA134" s="140"/>
      <c r="RYB134" s="140"/>
      <c r="RYC134" s="140"/>
      <c r="RYD134" s="140"/>
      <c r="RYE134" s="140"/>
      <c r="RYF134" s="140"/>
      <c r="RYG134" s="140"/>
      <c r="RYH134" s="140"/>
      <c r="RYI134" s="140"/>
      <c r="RYJ134" s="140"/>
      <c r="RYK134" s="140"/>
      <c r="RYL134" s="140"/>
      <c r="RYM134" s="140"/>
      <c r="RYN134" s="140"/>
      <c r="RYO134" s="140"/>
      <c r="RYP134" s="140"/>
      <c r="RYQ134" s="140"/>
      <c r="RYR134" s="140"/>
      <c r="RYS134" s="140"/>
      <c r="RYT134" s="140"/>
      <c r="RYU134" s="140"/>
      <c r="RYV134" s="140"/>
      <c r="RYW134" s="140"/>
      <c r="RYX134" s="140"/>
      <c r="RYY134" s="140"/>
      <c r="RYZ134" s="140"/>
      <c r="RZA134" s="140"/>
      <c r="RZB134" s="140"/>
      <c r="RZC134" s="140"/>
      <c r="RZD134" s="140"/>
      <c r="RZE134" s="140"/>
      <c r="RZF134" s="140"/>
      <c r="RZG134" s="140"/>
      <c r="RZH134" s="140"/>
      <c r="RZI134" s="140"/>
      <c r="RZJ134" s="140"/>
      <c r="RZK134" s="140"/>
      <c r="RZL134" s="140"/>
      <c r="RZM134" s="140"/>
      <c r="RZN134" s="140"/>
      <c r="RZO134" s="140"/>
      <c r="RZP134" s="140"/>
      <c r="RZQ134" s="140"/>
      <c r="RZR134" s="140"/>
      <c r="RZS134" s="140"/>
      <c r="RZT134" s="140"/>
      <c r="RZU134" s="140"/>
      <c r="RZV134" s="140"/>
      <c r="RZW134" s="140"/>
      <c r="RZX134" s="140"/>
      <c r="RZY134" s="140"/>
      <c r="RZZ134" s="140"/>
      <c r="SAA134" s="140"/>
      <c r="SAB134" s="140"/>
      <c r="SAC134" s="140"/>
      <c r="SAD134" s="140"/>
      <c r="SAE134" s="140"/>
      <c r="SAF134" s="140"/>
      <c r="SAG134" s="140"/>
      <c r="SAH134" s="140"/>
      <c r="SAI134" s="140"/>
      <c r="SAJ134" s="140"/>
      <c r="SAK134" s="140"/>
      <c r="SAL134" s="140"/>
      <c r="SAM134" s="140"/>
      <c r="SAN134" s="140"/>
      <c r="SAO134" s="140"/>
      <c r="SAP134" s="140"/>
      <c r="SAQ134" s="140"/>
      <c r="SAR134" s="140"/>
      <c r="SAS134" s="140"/>
      <c r="SAT134" s="140"/>
      <c r="SAU134" s="140"/>
      <c r="SAV134" s="140"/>
      <c r="SAW134" s="140"/>
      <c r="SAX134" s="140"/>
      <c r="SAY134" s="140"/>
      <c r="SAZ134" s="140"/>
      <c r="SBA134" s="140"/>
      <c r="SBB134" s="140"/>
      <c r="SBC134" s="140"/>
      <c r="SBD134" s="140"/>
      <c r="SBE134" s="140"/>
      <c r="SBF134" s="140"/>
      <c r="SBG134" s="140"/>
      <c r="SBH134" s="140"/>
      <c r="SBI134" s="140"/>
      <c r="SBJ134" s="140"/>
      <c r="SBK134" s="140"/>
      <c r="SBL134" s="140"/>
      <c r="SBM134" s="140"/>
      <c r="SBN134" s="140"/>
      <c r="SBO134" s="140"/>
      <c r="SBP134" s="140"/>
      <c r="SBQ134" s="140"/>
      <c r="SBR134" s="140"/>
      <c r="SBS134" s="140"/>
      <c r="SBT134" s="140"/>
      <c r="SBU134" s="140"/>
      <c r="SBV134" s="140"/>
      <c r="SBW134" s="140"/>
      <c r="SBX134" s="140"/>
      <c r="SBY134" s="140"/>
      <c r="SBZ134" s="140"/>
      <c r="SCA134" s="140"/>
      <c r="SCB134" s="140"/>
      <c r="SCC134" s="140"/>
      <c r="SCD134" s="140"/>
      <c r="SCE134" s="140"/>
      <c r="SCF134" s="140"/>
      <c r="SCG134" s="140"/>
      <c r="SCH134" s="140"/>
      <c r="SCI134" s="140"/>
      <c r="SCJ134" s="140"/>
      <c r="SCK134" s="140"/>
      <c r="SCL134" s="140"/>
      <c r="SCM134" s="140"/>
      <c r="SCN134" s="140"/>
      <c r="SCO134" s="140"/>
      <c r="SCP134" s="140"/>
      <c r="SCQ134" s="140"/>
      <c r="SCR134" s="140"/>
      <c r="SCS134" s="140"/>
      <c r="SCT134" s="140"/>
      <c r="SCU134" s="140"/>
      <c r="SCV134" s="140"/>
      <c r="SCW134" s="140"/>
      <c r="SCX134" s="140"/>
      <c r="SCY134" s="140"/>
      <c r="SCZ134" s="140"/>
      <c r="SDA134" s="140"/>
      <c r="SDB134" s="140"/>
      <c r="SDC134" s="140"/>
      <c r="SDD134" s="140"/>
      <c r="SDE134" s="140"/>
      <c r="SDF134" s="140"/>
      <c r="SDG134" s="140"/>
      <c r="SDH134" s="140"/>
      <c r="SDI134" s="140"/>
      <c r="SDJ134" s="140"/>
      <c r="SDK134" s="140"/>
      <c r="SDL134" s="140"/>
      <c r="SDM134" s="140"/>
      <c r="SDN134" s="140"/>
      <c r="SDO134" s="140"/>
      <c r="SDP134" s="140"/>
      <c r="SDQ134" s="140"/>
      <c r="SDR134" s="140"/>
      <c r="SDS134" s="140"/>
      <c r="SDT134" s="140"/>
      <c r="SDU134" s="140"/>
      <c r="SDV134" s="140"/>
      <c r="SDW134" s="140"/>
      <c r="SDX134" s="140"/>
      <c r="SDY134" s="140"/>
      <c r="SDZ134" s="140"/>
      <c r="SEA134" s="140"/>
      <c r="SEB134" s="140"/>
      <c r="SEC134" s="140"/>
      <c r="SED134" s="140"/>
      <c r="SEE134" s="140"/>
      <c r="SEF134" s="140"/>
      <c r="SEG134" s="140"/>
      <c r="SEH134" s="140"/>
      <c r="SEI134" s="140"/>
      <c r="SEJ134" s="140"/>
      <c r="SEK134" s="140"/>
      <c r="SEL134" s="140"/>
      <c r="SEM134" s="140"/>
      <c r="SEN134" s="140"/>
      <c r="SEO134" s="140"/>
      <c r="SEP134" s="140"/>
      <c r="SEQ134" s="140"/>
      <c r="SER134" s="140"/>
      <c r="SES134" s="140"/>
      <c r="SET134" s="140"/>
      <c r="SEU134" s="140"/>
      <c r="SEV134" s="140"/>
      <c r="SEW134" s="140"/>
      <c r="SEX134" s="140"/>
      <c r="SEY134" s="140"/>
      <c r="SEZ134" s="140"/>
      <c r="SFA134" s="140"/>
      <c r="SFB134" s="140"/>
      <c r="SFC134" s="140"/>
      <c r="SFD134" s="140"/>
      <c r="SFE134" s="140"/>
      <c r="SFF134" s="140"/>
      <c r="SFG134" s="140"/>
      <c r="SFH134" s="140"/>
      <c r="SFI134" s="140"/>
      <c r="SFJ134" s="140"/>
      <c r="SFK134" s="140"/>
      <c r="SFL134" s="140"/>
      <c r="SFM134" s="140"/>
      <c r="SFN134" s="140"/>
      <c r="SFO134" s="140"/>
      <c r="SFP134" s="140"/>
      <c r="SFQ134" s="140"/>
      <c r="SFR134" s="140"/>
      <c r="SFS134" s="140"/>
      <c r="SFT134" s="140"/>
      <c r="SFU134" s="140"/>
      <c r="SFV134" s="140"/>
      <c r="SFW134" s="140"/>
      <c r="SFX134" s="140"/>
      <c r="SFY134" s="140"/>
      <c r="SFZ134" s="140"/>
      <c r="SGA134" s="140"/>
      <c r="SGB134" s="140"/>
      <c r="SGC134" s="140"/>
      <c r="SGD134" s="140"/>
      <c r="SGE134" s="140"/>
      <c r="SGF134" s="140"/>
      <c r="SGG134" s="140"/>
      <c r="SGH134" s="140"/>
      <c r="SGI134" s="140"/>
      <c r="SGJ134" s="140"/>
      <c r="SGK134" s="140"/>
      <c r="SGL134" s="140"/>
      <c r="SGM134" s="140"/>
      <c r="SGN134" s="140"/>
      <c r="SGO134" s="140"/>
      <c r="SGP134" s="140"/>
      <c r="SGQ134" s="140"/>
      <c r="SGR134" s="140"/>
      <c r="SGS134" s="140"/>
      <c r="SGT134" s="140"/>
      <c r="SGU134" s="140"/>
      <c r="SGV134" s="140"/>
      <c r="SGW134" s="140"/>
      <c r="SGX134" s="140"/>
      <c r="SGY134" s="140"/>
      <c r="SGZ134" s="140"/>
      <c r="SHA134" s="140"/>
      <c r="SHB134" s="140"/>
      <c r="SHC134" s="140"/>
      <c r="SHD134" s="140"/>
      <c r="SHE134" s="140"/>
      <c r="SHF134" s="140"/>
      <c r="SHG134" s="140"/>
      <c r="SHH134" s="140"/>
      <c r="SHI134" s="140"/>
      <c r="SHJ134" s="140"/>
      <c r="SHK134" s="140"/>
      <c r="SHL134" s="140"/>
      <c r="SHM134" s="140"/>
      <c r="SHN134" s="140"/>
      <c r="SHO134" s="140"/>
      <c r="SHP134" s="140"/>
      <c r="SHQ134" s="140"/>
      <c r="SHR134" s="140"/>
      <c r="SHS134" s="140"/>
      <c r="SHT134" s="140"/>
      <c r="SHU134" s="140"/>
      <c r="SHV134" s="140"/>
      <c r="SHW134" s="140"/>
      <c r="SHX134" s="140"/>
      <c r="SHY134" s="140"/>
      <c r="SHZ134" s="140"/>
      <c r="SIA134" s="140"/>
      <c r="SIB134" s="140"/>
      <c r="SIC134" s="140"/>
      <c r="SID134" s="140"/>
      <c r="SIE134" s="140"/>
      <c r="SIF134" s="140"/>
      <c r="SIG134" s="140"/>
      <c r="SIH134" s="140"/>
      <c r="SII134" s="140"/>
      <c r="SIJ134" s="140"/>
      <c r="SIK134" s="140"/>
      <c r="SIL134" s="140"/>
      <c r="SIM134" s="140"/>
      <c r="SIN134" s="140"/>
      <c r="SIO134" s="140"/>
      <c r="SIP134" s="140"/>
      <c r="SIQ134" s="140"/>
      <c r="SIR134" s="140"/>
      <c r="SIS134" s="140"/>
      <c r="SIT134" s="140"/>
      <c r="SIU134" s="140"/>
      <c r="SIV134" s="140"/>
      <c r="SIW134" s="140"/>
      <c r="SIX134" s="140"/>
      <c r="SIY134" s="140"/>
      <c r="SIZ134" s="140"/>
      <c r="SJA134" s="140"/>
      <c r="SJB134" s="140"/>
      <c r="SJC134" s="140"/>
      <c r="SJD134" s="140"/>
      <c r="SJE134" s="140"/>
      <c r="SJF134" s="140"/>
      <c r="SJG134" s="140"/>
      <c r="SJH134" s="140"/>
      <c r="SJI134" s="140"/>
      <c r="SJJ134" s="140"/>
      <c r="SJK134" s="140"/>
      <c r="SJL134" s="140"/>
      <c r="SJM134" s="140"/>
      <c r="SJN134" s="140"/>
      <c r="SJO134" s="140"/>
      <c r="SJP134" s="140"/>
      <c r="SJQ134" s="140"/>
      <c r="SJR134" s="140"/>
      <c r="SJS134" s="140"/>
      <c r="SJT134" s="140"/>
      <c r="SJU134" s="140"/>
      <c r="SJV134" s="140"/>
      <c r="SJW134" s="140"/>
      <c r="SJX134" s="140"/>
      <c r="SJY134" s="140"/>
      <c r="SJZ134" s="140"/>
      <c r="SKA134" s="140"/>
      <c r="SKB134" s="140"/>
      <c r="SKC134" s="140"/>
      <c r="SKD134" s="140"/>
      <c r="SKE134" s="140"/>
      <c r="SKF134" s="140"/>
      <c r="SKG134" s="140"/>
      <c r="SKH134" s="140"/>
      <c r="SKI134" s="140"/>
      <c r="SKJ134" s="140"/>
      <c r="SKK134" s="140"/>
      <c r="SKL134" s="140"/>
      <c r="SKM134" s="140"/>
      <c r="SKN134" s="140"/>
      <c r="SKO134" s="140"/>
      <c r="SKP134" s="140"/>
      <c r="SKQ134" s="140"/>
      <c r="SKR134" s="140"/>
      <c r="SKS134" s="140"/>
      <c r="SKT134" s="140"/>
      <c r="SKU134" s="140"/>
      <c r="SKV134" s="140"/>
      <c r="SKW134" s="140"/>
      <c r="SKX134" s="140"/>
      <c r="SKY134" s="140"/>
      <c r="SKZ134" s="140"/>
      <c r="SLA134" s="140"/>
      <c r="SLB134" s="140"/>
      <c r="SLC134" s="140"/>
      <c r="SLD134" s="140"/>
      <c r="SLE134" s="140"/>
      <c r="SLF134" s="140"/>
      <c r="SLG134" s="140"/>
      <c r="SLH134" s="140"/>
      <c r="SLI134" s="140"/>
      <c r="SLJ134" s="140"/>
      <c r="SLK134" s="140"/>
      <c r="SLL134" s="140"/>
      <c r="SLM134" s="140"/>
      <c r="SLN134" s="140"/>
      <c r="SLO134" s="140"/>
      <c r="SLP134" s="140"/>
      <c r="SLQ134" s="140"/>
      <c r="SLR134" s="140"/>
      <c r="SLS134" s="140"/>
      <c r="SLT134" s="140"/>
      <c r="SLU134" s="140"/>
      <c r="SLV134" s="140"/>
      <c r="SLW134" s="140"/>
      <c r="SLX134" s="140"/>
      <c r="SLY134" s="140"/>
      <c r="SLZ134" s="140"/>
      <c r="SMA134" s="140"/>
      <c r="SMB134" s="140"/>
      <c r="SMC134" s="140"/>
      <c r="SMD134" s="140"/>
      <c r="SME134" s="140"/>
      <c r="SMF134" s="140"/>
      <c r="SMG134" s="140"/>
      <c r="SMH134" s="140"/>
      <c r="SMI134" s="140"/>
      <c r="SMJ134" s="140"/>
      <c r="SMK134" s="140"/>
      <c r="SML134" s="140"/>
      <c r="SMM134" s="140"/>
      <c r="SMN134" s="140"/>
      <c r="SMO134" s="140"/>
      <c r="SMP134" s="140"/>
      <c r="SMQ134" s="140"/>
      <c r="SMR134" s="140"/>
      <c r="SMS134" s="140"/>
      <c r="SMT134" s="140"/>
      <c r="SMU134" s="140"/>
      <c r="SMV134" s="140"/>
      <c r="SMW134" s="140"/>
      <c r="SMX134" s="140"/>
      <c r="SMY134" s="140"/>
      <c r="SMZ134" s="140"/>
      <c r="SNA134" s="140"/>
      <c r="SNB134" s="140"/>
      <c r="SNC134" s="140"/>
      <c r="SND134" s="140"/>
      <c r="SNE134" s="140"/>
      <c r="SNF134" s="140"/>
      <c r="SNG134" s="140"/>
      <c r="SNH134" s="140"/>
      <c r="SNI134" s="140"/>
      <c r="SNJ134" s="140"/>
      <c r="SNK134" s="140"/>
      <c r="SNL134" s="140"/>
      <c r="SNM134" s="140"/>
      <c r="SNN134" s="140"/>
      <c r="SNO134" s="140"/>
      <c r="SNP134" s="140"/>
      <c r="SNQ134" s="140"/>
      <c r="SNR134" s="140"/>
      <c r="SNS134" s="140"/>
      <c r="SNT134" s="140"/>
      <c r="SNU134" s="140"/>
      <c r="SNV134" s="140"/>
      <c r="SNW134" s="140"/>
      <c r="SNX134" s="140"/>
      <c r="SNY134" s="140"/>
      <c r="SNZ134" s="140"/>
      <c r="SOA134" s="140"/>
      <c r="SOB134" s="140"/>
      <c r="SOC134" s="140"/>
      <c r="SOD134" s="140"/>
      <c r="SOE134" s="140"/>
      <c r="SOF134" s="140"/>
      <c r="SOG134" s="140"/>
      <c r="SOH134" s="140"/>
      <c r="SOI134" s="140"/>
      <c r="SOJ134" s="140"/>
      <c r="SOK134" s="140"/>
      <c r="SOL134" s="140"/>
      <c r="SOM134" s="140"/>
      <c r="SON134" s="140"/>
      <c r="SOO134" s="140"/>
      <c r="SOP134" s="140"/>
      <c r="SOQ134" s="140"/>
      <c r="SOR134" s="140"/>
      <c r="SOS134" s="140"/>
      <c r="SOT134" s="140"/>
      <c r="SOU134" s="140"/>
      <c r="SOV134" s="140"/>
      <c r="SOW134" s="140"/>
      <c r="SOX134" s="140"/>
      <c r="SOY134" s="140"/>
      <c r="SOZ134" s="140"/>
      <c r="SPA134" s="140"/>
      <c r="SPB134" s="140"/>
      <c r="SPC134" s="140"/>
      <c r="SPD134" s="140"/>
      <c r="SPE134" s="140"/>
      <c r="SPF134" s="140"/>
      <c r="SPG134" s="140"/>
      <c r="SPH134" s="140"/>
      <c r="SPI134" s="140"/>
      <c r="SPJ134" s="140"/>
      <c r="SPK134" s="140"/>
      <c r="SPL134" s="140"/>
      <c r="SPM134" s="140"/>
      <c r="SPN134" s="140"/>
      <c r="SPO134" s="140"/>
      <c r="SPP134" s="140"/>
      <c r="SPQ134" s="140"/>
      <c r="SPR134" s="140"/>
      <c r="SPS134" s="140"/>
      <c r="SPT134" s="140"/>
      <c r="SPU134" s="140"/>
      <c r="SPV134" s="140"/>
      <c r="SPW134" s="140"/>
      <c r="SPX134" s="140"/>
      <c r="SPY134" s="140"/>
      <c r="SPZ134" s="140"/>
      <c r="SQA134" s="140"/>
      <c r="SQB134" s="140"/>
      <c r="SQC134" s="140"/>
      <c r="SQD134" s="140"/>
      <c r="SQE134" s="140"/>
      <c r="SQF134" s="140"/>
      <c r="SQG134" s="140"/>
      <c r="SQH134" s="140"/>
      <c r="SQI134" s="140"/>
      <c r="SQJ134" s="140"/>
      <c r="SQK134" s="140"/>
      <c r="SQL134" s="140"/>
      <c r="SQM134" s="140"/>
      <c r="SQN134" s="140"/>
      <c r="SQO134" s="140"/>
      <c r="SQP134" s="140"/>
      <c r="SQQ134" s="140"/>
      <c r="SQR134" s="140"/>
      <c r="SQS134" s="140"/>
      <c r="SQT134" s="140"/>
      <c r="SQU134" s="140"/>
      <c r="SQV134" s="140"/>
      <c r="SQW134" s="140"/>
      <c r="SQX134" s="140"/>
      <c r="SQY134" s="140"/>
      <c r="SQZ134" s="140"/>
      <c r="SRA134" s="140"/>
      <c r="SRB134" s="140"/>
      <c r="SRC134" s="140"/>
      <c r="SRD134" s="140"/>
      <c r="SRE134" s="140"/>
      <c r="SRF134" s="140"/>
      <c r="SRG134" s="140"/>
      <c r="SRH134" s="140"/>
      <c r="SRI134" s="140"/>
      <c r="SRJ134" s="140"/>
      <c r="SRK134" s="140"/>
      <c r="SRL134" s="140"/>
      <c r="SRM134" s="140"/>
      <c r="SRN134" s="140"/>
      <c r="SRO134" s="140"/>
      <c r="SRP134" s="140"/>
      <c r="SRQ134" s="140"/>
      <c r="SRR134" s="140"/>
      <c r="SRS134" s="140"/>
      <c r="SRT134" s="140"/>
      <c r="SRU134" s="140"/>
      <c r="SRV134" s="140"/>
      <c r="SRW134" s="140"/>
      <c r="SRX134" s="140"/>
      <c r="SRY134" s="140"/>
      <c r="SRZ134" s="140"/>
      <c r="SSA134" s="140"/>
      <c r="SSB134" s="140"/>
      <c r="SSC134" s="140"/>
      <c r="SSD134" s="140"/>
      <c r="SSE134" s="140"/>
      <c r="SSF134" s="140"/>
      <c r="SSG134" s="140"/>
      <c r="SSH134" s="140"/>
      <c r="SSI134" s="140"/>
      <c r="SSJ134" s="140"/>
      <c r="SSK134" s="140"/>
      <c r="SSL134" s="140"/>
      <c r="SSM134" s="140"/>
      <c r="SSN134" s="140"/>
      <c r="SSO134" s="140"/>
      <c r="SSP134" s="140"/>
      <c r="SSQ134" s="140"/>
      <c r="SSR134" s="140"/>
      <c r="SSS134" s="140"/>
      <c r="SST134" s="140"/>
      <c r="SSU134" s="140"/>
      <c r="SSV134" s="140"/>
      <c r="SSW134" s="140"/>
      <c r="SSX134" s="140"/>
      <c r="SSY134" s="140"/>
      <c r="SSZ134" s="140"/>
      <c r="STA134" s="140"/>
      <c r="STB134" s="140"/>
      <c r="STC134" s="140"/>
      <c r="STD134" s="140"/>
      <c r="STE134" s="140"/>
      <c r="STF134" s="140"/>
      <c r="STG134" s="140"/>
      <c r="STH134" s="140"/>
      <c r="STI134" s="140"/>
      <c r="STJ134" s="140"/>
      <c r="STK134" s="140"/>
      <c r="STL134" s="140"/>
      <c r="STM134" s="140"/>
      <c r="STN134" s="140"/>
      <c r="STO134" s="140"/>
      <c r="STP134" s="140"/>
      <c r="STQ134" s="140"/>
      <c r="STR134" s="140"/>
      <c r="STS134" s="140"/>
      <c r="STT134" s="140"/>
      <c r="STU134" s="140"/>
      <c r="STV134" s="140"/>
      <c r="STW134" s="140"/>
      <c r="STX134" s="140"/>
      <c r="STY134" s="140"/>
      <c r="STZ134" s="140"/>
      <c r="SUA134" s="140"/>
      <c r="SUB134" s="140"/>
      <c r="SUC134" s="140"/>
      <c r="SUD134" s="140"/>
      <c r="SUE134" s="140"/>
      <c r="SUF134" s="140"/>
      <c r="SUG134" s="140"/>
      <c r="SUH134" s="140"/>
      <c r="SUI134" s="140"/>
      <c r="SUJ134" s="140"/>
      <c r="SUK134" s="140"/>
      <c r="SUL134" s="140"/>
      <c r="SUM134" s="140"/>
      <c r="SUN134" s="140"/>
      <c r="SUO134" s="140"/>
      <c r="SUP134" s="140"/>
      <c r="SUQ134" s="140"/>
      <c r="SUR134" s="140"/>
      <c r="SUS134" s="140"/>
      <c r="SUT134" s="140"/>
      <c r="SUU134" s="140"/>
      <c r="SUV134" s="140"/>
      <c r="SUW134" s="140"/>
      <c r="SUX134" s="140"/>
      <c r="SUY134" s="140"/>
      <c r="SUZ134" s="140"/>
      <c r="SVA134" s="140"/>
      <c r="SVB134" s="140"/>
      <c r="SVC134" s="140"/>
      <c r="SVD134" s="140"/>
      <c r="SVE134" s="140"/>
      <c r="SVF134" s="140"/>
      <c r="SVG134" s="140"/>
      <c r="SVH134" s="140"/>
      <c r="SVI134" s="140"/>
      <c r="SVJ134" s="140"/>
      <c r="SVK134" s="140"/>
      <c r="SVL134" s="140"/>
      <c r="SVM134" s="140"/>
      <c r="SVN134" s="140"/>
      <c r="SVO134" s="140"/>
      <c r="SVP134" s="140"/>
      <c r="SVQ134" s="140"/>
      <c r="SVR134" s="140"/>
      <c r="SVS134" s="140"/>
      <c r="SVT134" s="140"/>
      <c r="SVU134" s="140"/>
      <c r="SVV134" s="140"/>
      <c r="SVW134" s="140"/>
      <c r="SVX134" s="140"/>
      <c r="SVY134" s="140"/>
      <c r="SVZ134" s="140"/>
      <c r="SWA134" s="140"/>
      <c r="SWB134" s="140"/>
      <c r="SWC134" s="140"/>
      <c r="SWD134" s="140"/>
      <c r="SWE134" s="140"/>
      <c r="SWF134" s="140"/>
      <c r="SWG134" s="140"/>
      <c r="SWH134" s="140"/>
      <c r="SWI134" s="140"/>
      <c r="SWJ134" s="140"/>
      <c r="SWK134" s="140"/>
      <c r="SWL134" s="140"/>
      <c r="SWM134" s="140"/>
      <c r="SWN134" s="140"/>
      <c r="SWO134" s="140"/>
      <c r="SWP134" s="140"/>
      <c r="SWQ134" s="140"/>
      <c r="SWR134" s="140"/>
      <c r="SWS134" s="140"/>
      <c r="SWT134" s="140"/>
      <c r="SWU134" s="140"/>
      <c r="SWV134" s="140"/>
      <c r="SWW134" s="140"/>
      <c r="SWX134" s="140"/>
      <c r="SWY134" s="140"/>
      <c r="SWZ134" s="140"/>
      <c r="SXA134" s="140"/>
      <c r="SXB134" s="140"/>
      <c r="SXC134" s="140"/>
      <c r="SXD134" s="140"/>
      <c r="SXE134" s="140"/>
      <c r="SXF134" s="140"/>
      <c r="SXG134" s="140"/>
      <c r="SXH134" s="140"/>
      <c r="SXI134" s="140"/>
      <c r="SXJ134" s="140"/>
      <c r="SXK134" s="140"/>
      <c r="SXL134" s="140"/>
      <c r="SXM134" s="140"/>
      <c r="SXN134" s="140"/>
      <c r="SXO134" s="140"/>
      <c r="SXP134" s="140"/>
      <c r="SXQ134" s="140"/>
      <c r="SXR134" s="140"/>
      <c r="SXS134" s="140"/>
      <c r="SXT134" s="140"/>
      <c r="SXU134" s="140"/>
      <c r="SXV134" s="140"/>
      <c r="SXW134" s="140"/>
      <c r="SXX134" s="140"/>
      <c r="SXY134" s="140"/>
      <c r="SXZ134" s="140"/>
      <c r="SYA134" s="140"/>
      <c r="SYB134" s="140"/>
      <c r="SYC134" s="140"/>
      <c r="SYD134" s="140"/>
      <c r="SYE134" s="140"/>
      <c r="SYF134" s="140"/>
      <c r="SYG134" s="140"/>
      <c r="SYH134" s="140"/>
      <c r="SYI134" s="140"/>
      <c r="SYJ134" s="140"/>
      <c r="SYK134" s="140"/>
      <c r="SYL134" s="140"/>
      <c r="SYM134" s="140"/>
      <c r="SYN134" s="140"/>
      <c r="SYO134" s="140"/>
      <c r="SYP134" s="140"/>
      <c r="SYQ134" s="140"/>
      <c r="SYR134" s="140"/>
      <c r="SYS134" s="140"/>
      <c r="SYT134" s="140"/>
      <c r="SYU134" s="140"/>
      <c r="SYV134" s="140"/>
      <c r="SYW134" s="140"/>
      <c r="SYX134" s="140"/>
      <c r="SYY134" s="140"/>
      <c r="SYZ134" s="140"/>
      <c r="SZA134" s="140"/>
      <c r="SZB134" s="140"/>
      <c r="SZC134" s="140"/>
      <c r="SZD134" s="140"/>
      <c r="SZE134" s="140"/>
      <c r="SZF134" s="140"/>
      <c r="SZG134" s="140"/>
      <c r="SZH134" s="140"/>
      <c r="SZI134" s="140"/>
      <c r="SZJ134" s="140"/>
      <c r="SZK134" s="140"/>
      <c r="SZL134" s="140"/>
      <c r="SZM134" s="140"/>
      <c r="SZN134" s="140"/>
      <c r="SZO134" s="140"/>
      <c r="SZP134" s="140"/>
      <c r="SZQ134" s="140"/>
      <c r="SZR134" s="140"/>
      <c r="SZS134" s="140"/>
      <c r="SZT134" s="140"/>
      <c r="SZU134" s="140"/>
      <c r="SZV134" s="140"/>
      <c r="SZW134" s="140"/>
      <c r="SZX134" s="140"/>
      <c r="SZY134" s="140"/>
      <c r="SZZ134" s="140"/>
      <c r="TAA134" s="140"/>
      <c r="TAB134" s="140"/>
      <c r="TAC134" s="140"/>
      <c r="TAD134" s="140"/>
      <c r="TAE134" s="140"/>
      <c r="TAF134" s="140"/>
      <c r="TAG134" s="140"/>
      <c r="TAH134" s="140"/>
      <c r="TAI134" s="140"/>
      <c r="TAJ134" s="140"/>
      <c r="TAK134" s="140"/>
      <c r="TAL134" s="140"/>
      <c r="TAM134" s="140"/>
      <c r="TAN134" s="140"/>
      <c r="TAO134" s="140"/>
      <c r="TAP134" s="140"/>
      <c r="TAQ134" s="140"/>
      <c r="TAR134" s="140"/>
      <c r="TAS134" s="140"/>
      <c r="TAT134" s="140"/>
      <c r="TAU134" s="140"/>
      <c r="TAV134" s="140"/>
      <c r="TAW134" s="140"/>
      <c r="TAX134" s="140"/>
      <c r="TAY134" s="140"/>
      <c r="TAZ134" s="140"/>
      <c r="TBA134" s="140"/>
      <c r="TBB134" s="140"/>
      <c r="TBC134" s="140"/>
      <c r="TBD134" s="140"/>
      <c r="TBE134" s="140"/>
      <c r="TBF134" s="140"/>
      <c r="TBG134" s="140"/>
      <c r="TBH134" s="140"/>
      <c r="TBI134" s="140"/>
      <c r="TBJ134" s="140"/>
      <c r="TBK134" s="140"/>
      <c r="TBL134" s="140"/>
      <c r="TBM134" s="140"/>
      <c r="TBN134" s="140"/>
      <c r="TBO134" s="140"/>
      <c r="TBP134" s="140"/>
      <c r="TBQ134" s="140"/>
      <c r="TBR134" s="140"/>
      <c r="TBS134" s="140"/>
      <c r="TBT134" s="140"/>
      <c r="TBU134" s="140"/>
      <c r="TBV134" s="140"/>
      <c r="TBW134" s="140"/>
      <c r="TBX134" s="140"/>
      <c r="TBY134" s="140"/>
      <c r="TBZ134" s="140"/>
      <c r="TCA134" s="140"/>
      <c r="TCB134" s="140"/>
      <c r="TCC134" s="140"/>
      <c r="TCD134" s="140"/>
      <c r="TCE134" s="140"/>
      <c r="TCF134" s="140"/>
      <c r="TCG134" s="140"/>
      <c r="TCH134" s="140"/>
      <c r="TCI134" s="140"/>
      <c r="TCJ134" s="140"/>
      <c r="TCK134" s="140"/>
      <c r="TCL134" s="140"/>
      <c r="TCM134" s="140"/>
      <c r="TCN134" s="140"/>
      <c r="TCO134" s="140"/>
      <c r="TCP134" s="140"/>
      <c r="TCQ134" s="140"/>
      <c r="TCR134" s="140"/>
      <c r="TCS134" s="140"/>
      <c r="TCT134" s="140"/>
      <c r="TCU134" s="140"/>
      <c r="TCV134" s="140"/>
      <c r="TCW134" s="140"/>
      <c r="TCX134" s="140"/>
      <c r="TCY134" s="140"/>
      <c r="TCZ134" s="140"/>
      <c r="TDA134" s="140"/>
      <c r="TDB134" s="140"/>
      <c r="TDC134" s="140"/>
      <c r="TDD134" s="140"/>
      <c r="TDE134" s="140"/>
      <c r="TDF134" s="140"/>
      <c r="TDG134" s="140"/>
      <c r="TDH134" s="140"/>
      <c r="TDI134" s="140"/>
      <c r="TDJ134" s="140"/>
      <c r="TDK134" s="140"/>
      <c r="TDL134" s="140"/>
      <c r="TDM134" s="140"/>
      <c r="TDN134" s="140"/>
      <c r="TDO134" s="140"/>
      <c r="TDP134" s="140"/>
      <c r="TDQ134" s="140"/>
      <c r="TDR134" s="140"/>
      <c r="TDS134" s="140"/>
      <c r="TDT134" s="140"/>
      <c r="TDU134" s="140"/>
      <c r="TDV134" s="140"/>
      <c r="TDW134" s="140"/>
      <c r="TDX134" s="140"/>
      <c r="TDY134" s="140"/>
      <c r="TDZ134" s="140"/>
      <c r="TEA134" s="140"/>
      <c r="TEB134" s="140"/>
      <c r="TEC134" s="140"/>
      <c r="TED134" s="140"/>
      <c r="TEE134" s="140"/>
      <c r="TEF134" s="140"/>
      <c r="TEG134" s="140"/>
      <c r="TEH134" s="140"/>
      <c r="TEI134" s="140"/>
      <c r="TEJ134" s="140"/>
      <c r="TEK134" s="140"/>
      <c r="TEL134" s="140"/>
      <c r="TEM134" s="140"/>
      <c r="TEN134" s="140"/>
      <c r="TEO134" s="140"/>
      <c r="TEP134" s="140"/>
      <c r="TEQ134" s="140"/>
      <c r="TER134" s="140"/>
      <c r="TES134" s="140"/>
      <c r="TET134" s="140"/>
      <c r="TEU134" s="140"/>
      <c r="TEV134" s="140"/>
      <c r="TEW134" s="140"/>
      <c r="TEX134" s="140"/>
      <c r="TEY134" s="140"/>
      <c r="TEZ134" s="140"/>
      <c r="TFA134" s="140"/>
      <c r="TFB134" s="140"/>
      <c r="TFC134" s="140"/>
      <c r="TFD134" s="140"/>
      <c r="TFE134" s="140"/>
      <c r="TFF134" s="140"/>
      <c r="TFG134" s="140"/>
      <c r="TFH134" s="140"/>
      <c r="TFI134" s="140"/>
      <c r="TFJ134" s="140"/>
      <c r="TFK134" s="140"/>
      <c r="TFL134" s="140"/>
      <c r="TFM134" s="140"/>
      <c r="TFN134" s="140"/>
      <c r="TFO134" s="140"/>
      <c r="TFP134" s="140"/>
      <c r="TFQ134" s="140"/>
      <c r="TFR134" s="140"/>
      <c r="TFS134" s="140"/>
      <c r="TFT134" s="140"/>
      <c r="TFU134" s="140"/>
      <c r="TFV134" s="140"/>
      <c r="TFW134" s="140"/>
      <c r="TFX134" s="140"/>
      <c r="TFY134" s="140"/>
      <c r="TFZ134" s="140"/>
      <c r="TGA134" s="140"/>
      <c r="TGB134" s="140"/>
      <c r="TGC134" s="140"/>
      <c r="TGD134" s="140"/>
      <c r="TGE134" s="140"/>
      <c r="TGF134" s="140"/>
      <c r="TGG134" s="140"/>
      <c r="TGH134" s="140"/>
      <c r="TGI134" s="140"/>
      <c r="TGJ134" s="140"/>
      <c r="TGK134" s="140"/>
      <c r="TGL134" s="140"/>
      <c r="TGM134" s="140"/>
      <c r="TGN134" s="140"/>
      <c r="TGO134" s="140"/>
      <c r="TGP134" s="140"/>
      <c r="TGQ134" s="140"/>
      <c r="TGR134" s="140"/>
      <c r="TGS134" s="140"/>
      <c r="TGT134" s="140"/>
      <c r="TGU134" s="140"/>
      <c r="TGV134" s="140"/>
      <c r="TGW134" s="140"/>
      <c r="TGX134" s="140"/>
      <c r="TGY134" s="140"/>
      <c r="TGZ134" s="140"/>
      <c r="THA134" s="140"/>
      <c r="THB134" s="140"/>
      <c r="THC134" s="140"/>
      <c r="THD134" s="140"/>
      <c r="THE134" s="140"/>
      <c r="THF134" s="140"/>
      <c r="THG134" s="140"/>
      <c r="THH134" s="140"/>
      <c r="THI134" s="140"/>
      <c r="THJ134" s="140"/>
      <c r="THK134" s="140"/>
      <c r="THL134" s="140"/>
      <c r="THM134" s="140"/>
      <c r="THN134" s="140"/>
      <c r="THO134" s="140"/>
      <c r="THP134" s="140"/>
      <c r="THQ134" s="140"/>
      <c r="THR134" s="140"/>
      <c r="THS134" s="140"/>
      <c r="THT134" s="140"/>
      <c r="THU134" s="140"/>
      <c r="THV134" s="140"/>
      <c r="THW134" s="140"/>
      <c r="THX134" s="140"/>
      <c r="THY134" s="140"/>
      <c r="THZ134" s="140"/>
      <c r="TIA134" s="140"/>
      <c r="TIB134" s="140"/>
      <c r="TIC134" s="140"/>
      <c r="TID134" s="140"/>
      <c r="TIE134" s="140"/>
      <c r="TIF134" s="140"/>
      <c r="TIG134" s="140"/>
      <c r="TIH134" s="140"/>
      <c r="TII134" s="140"/>
      <c r="TIJ134" s="140"/>
      <c r="TIK134" s="140"/>
      <c r="TIL134" s="140"/>
      <c r="TIM134" s="140"/>
      <c r="TIN134" s="140"/>
      <c r="TIO134" s="140"/>
      <c r="TIP134" s="140"/>
      <c r="TIQ134" s="140"/>
      <c r="TIR134" s="140"/>
      <c r="TIS134" s="140"/>
      <c r="TIT134" s="140"/>
      <c r="TIU134" s="140"/>
      <c r="TIV134" s="140"/>
      <c r="TIW134" s="140"/>
      <c r="TIX134" s="140"/>
      <c r="TIY134" s="140"/>
      <c r="TIZ134" s="140"/>
      <c r="TJA134" s="140"/>
      <c r="TJB134" s="140"/>
      <c r="TJC134" s="140"/>
      <c r="TJD134" s="140"/>
      <c r="TJE134" s="140"/>
      <c r="TJF134" s="140"/>
      <c r="TJG134" s="140"/>
      <c r="TJH134" s="140"/>
      <c r="TJI134" s="140"/>
      <c r="TJJ134" s="140"/>
      <c r="TJK134" s="140"/>
      <c r="TJL134" s="140"/>
      <c r="TJM134" s="140"/>
      <c r="TJN134" s="140"/>
      <c r="TJO134" s="140"/>
      <c r="TJP134" s="140"/>
      <c r="TJQ134" s="140"/>
      <c r="TJR134" s="140"/>
      <c r="TJS134" s="140"/>
      <c r="TJT134" s="140"/>
      <c r="TJU134" s="140"/>
      <c r="TJV134" s="140"/>
      <c r="TJW134" s="140"/>
      <c r="TJX134" s="140"/>
      <c r="TJY134" s="140"/>
      <c r="TJZ134" s="140"/>
      <c r="TKA134" s="140"/>
      <c r="TKB134" s="140"/>
      <c r="TKC134" s="140"/>
      <c r="TKD134" s="140"/>
      <c r="TKE134" s="140"/>
      <c r="TKF134" s="140"/>
      <c r="TKG134" s="140"/>
      <c r="TKH134" s="140"/>
      <c r="TKI134" s="140"/>
      <c r="TKJ134" s="140"/>
      <c r="TKK134" s="140"/>
      <c r="TKL134" s="140"/>
      <c r="TKM134" s="140"/>
      <c r="TKN134" s="140"/>
      <c r="TKO134" s="140"/>
      <c r="TKP134" s="140"/>
      <c r="TKQ134" s="140"/>
      <c r="TKR134" s="140"/>
      <c r="TKS134" s="140"/>
      <c r="TKT134" s="140"/>
      <c r="TKU134" s="140"/>
      <c r="TKV134" s="140"/>
      <c r="TKW134" s="140"/>
      <c r="TKX134" s="140"/>
      <c r="TKY134" s="140"/>
      <c r="TKZ134" s="140"/>
      <c r="TLA134" s="140"/>
      <c r="TLB134" s="140"/>
      <c r="TLC134" s="140"/>
      <c r="TLD134" s="140"/>
      <c r="TLE134" s="140"/>
      <c r="TLF134" s="140"/>
      <c r="TLG134" s="140"/>
      <c r="TLH134" s="140"/>
      <c r="TLI134" s="140"/>
      <c r="TLJ134" s="140"/>
      <c r="TLK134" s="140"/>
      <c r="TLL134" s="140"/>
      <c r="TLM134" s="140"/>
      <c r="TLN134" s="140"/>
      <c r="TLO134" s="140"/>
      <c r="TLP134" s="140"/>
      <c r="TLQ134" s="140"/>
      <c r="TLR134" s="140"/>
      <c r="TLS134" s="140"/>
      <c r="TLT134" s="140"/>
      <c r="TLU134" s="140"/>
      <c r="TLV134" s="140"/>
      <c r="TLW134" s="140"/>
      <c r="TLX134" s="140"/>
      <c r="TLY134" s="140"/>
      <c r="TLZ134" s="140"/>
      <c r="TMA134" s="140"/>
      <c r="TMB134" s="140"/>
      <c r="TMC134" s="140"/>
      <c r="TMD134" s="140"/>
      <c r="TME134" s="140"/>
      <c r="TMF134" s="140"/>
      <c r="TMG134" s="140"/>
      <c r="TMH134" s="140"/>
      <c r="TMI134" s="140"/>
      <c r="TMJ134" s="140"/>
      <c r="TMK134" s="140"/>
      <c r="TML134" s="140"/>
      <c r="TMM134" s="140"/>
      <c r="TMN134" s="140"/>
      <c r="TMO134" s="140"/>
      <c r="TMP134" s="140"/>
      <c r="TMQ134" s="140"/>
      <c r="TMR134" s="140"/>
      <c r="TMS134" s="140"/>
      <c r="TMT134" s="140"/>
      <c r="TMU134" s="140"/>
      <c r="TMV134" s="140"/>
      <c r="TMW134" s="140"/>
      <c r="TMX134" s="140"/>
      <c r="TMY134" s="140"/>
      <c r="TMZ134" s="140"/>
      <c r="TNA134" s="140"/>
      <c r="TNB134" s="140"/>
      <c r="TNC134" s="140"/>
      <c r="TND134" s="140"/>
      <c r="TNE134" s="140"/>
      <c r="TNF134" s="140"/>
      <c r="TNG134" s="140"/>
      <c r="TNH134" s="140"/>
      <c r="TNI134" s="140"/>
      <c r="TNJ134" s="140"/>
      <c r="TNK134" s="140"/>
      <c r="TNL134" s="140"/>
      <c r="TNM134" s="140"/>
      <c r="TNN134" s="140"/>
      <c r="TNO134" s="140"/>
      <c r="TNP134" s="140"/>
      <c r="TNQ134" s="140"/>
      <c r="TNR134" s="140"/>
      <c r="TNS134" s="140"/>
      <c r="TNT134" s="140"/>
      <c r="TNU134" s="140"/>
      <c r="TNV134" s="140"/>
      <c r="TNW134" s="140"/>
      <c r="TNX134" s="140"/>
      <c r="TNY134" s="140"/>
      <c r="TNZ134" s="140"/>
      <c r="TOA134" s="140"/>
      <c r="TOB134" s="140"/>
      <c r="TOC134" s="140"/>
      <c r="TOD134" s="140"/>
      <c r="TOE134" s="140"/>
      <c r="TOF134" s="140"/>
      <c r="TOG134" s="140"/>
      <c r="TOH134" s="140"/>
      <c r="TOI134" s="140"/>
      <c r="TOJ134" s="140"/>
      <c r="TOK134" s="140"/>
      <c r="TOL134" s="140"/>
      <c r="TOM134" s="140"/>
      <c r="TON134" s="140"/>
      <c r="TOO134" s="140"/>
      <c r="TOP134" s="140"/>
      <c r="TOQ134" s="140"/>
      <c r="TOR134" s="140"/>
      <c r="TOS134" s="140"/>
      <c r="TOT134" s="140"/>
      <c r="TOU134" s="140"/>
      <c r="TOV134" s="140"/>
      <c r="TOW134" s="140"/>
      <c r="TOX134" s="140"/>
      <c r="TOY134" s="140"/>
      <c r="TOZ134" s="140"/>
      <c r="TPA134" s="140"/>
      <c r="TPB134" s="140"/>
      <c r="TPC134" s="140"/>
      <c r="TPD134" s="140"/>
      <c r="TPE134" s="140"/>
      <c r="TPF134" s="140"/>
      <c r="TPG134" s="140"/>
      <c r="TPH134" s="140"/>
      <c r="TPI134" s="140"/>
      <c r="TPJ134" s="140"/>
      <c r="TPK134" s="140"/>
      <c r="TPL134" s="140"/>
      <c r="TPM134" s="140"/>
      <c r="TPN134" s="140"/>
      <c r="TPO134" s="140"/>
      <c r="TPP134" s="140"/>
      <c r="TPQ134" s="140"/>
      <c r="TPR134" s="140"/>
      <c r="TPS134" s="140"/>
      <c r="TPT134" s="140"/>
      <c r="TPU134" s="140"/>
      <c r="TPV134" s="140"/>
      <c r="TPW134" s="140"/>
      <c r="TPX134" s="140"/>
      <c r="TPY134" s="140"/>
      <c r="TPZ134" s="140"/>
      <c r="TQA134" s="140"/>
      <c r="TQB134" s="140"/>
      <c r="TQC134" s="140"/>
      <c r="TQD134" s="140"/>
      <c r="TQE134" s="140"/>
      <c r="TQF134" s="140"/>
      <c r="TQG134" s="140"/>
      <c r="TQH134" s="140"/>
      <c r="TQI134" s="140"/>
      <c r="TQJ134" s="140"/>
      <c r="TQK134" s="140"/>
      <c r="TQL134" s="140"/>
      <c r="TQM134" s="140"/>
      <c r="TQN134" s="140"/>
      <c r="TQO134" s="140"/>
      <c r="TQP134" s="140"/>
      <c r="TQQ134" s="140"/>
      <c r="TQR134" s="140"/>
      <c r="TQS134" s="140"/>
      <c r="TQT134" s="140"/>
      <c r="TQU134" s="140"/>
      <c r="TQV134" s="140"/>
      <c r="TQW134" s="140"/>
      <c r="TQX134" s="140"/>
      <c r="TQY134" s="140"/>
      <c r="TQZ134" s="140"/>
      <c r="TRA134" s="140"/>
      <c r="TRB134" s="140"/>
      <c r="TRC134" s="140"/>
      <c r="TRD134" s="140"/>
      <c r="TRE134" s="140"/>
      <c r="TRF134" s="140"/>
      <c r="TRG134" s="140"/>
      <c r="TRH134" s="140"/>
      <c r="TRI134" s="140"/>
      <c r="TRJ134" s="140"/>
      <c r="TRK134" s="140"/>
      <c r="TRL134" s="140"/>
      <c r="TRM134" s="140"/>
      <c r="TRN134" s="140"/>
      <c r="TRO134" s="140"/>
      <c r="TRP134" s="140"/>
      <c r="TRQ134" s="140"/>
      <c r="TRR134" s="140"/>
      <c r="TRS134" s="140"/>
      <c r="TRT134" s="140"/>
      <c r="TRU134" s="140"/>
      <c r="TRV134" s="140"/>
      <c r="TRW134" s="140"/>
      <c r="TRX134" s="140"/>
      <c r="TRY134" s="140"/>
      <c r="TRZ134" s="140"/>
      <c r="TSA134" s="140"/>
      <c r="TSB134" s="140"/>
      <c r="TSC134" s="140"/>
      <c r="TSD134" s="140"/>
      <c r="TSE134" s="140"/>
      <c r="TSF134" s="140"/>
      <c r="TSG134" s="140"/>
      <c r="TSH134" s="140"/>
      <c r="TSI134" s="140"/>
      <c r="TSJ134" s="140"/>
      <c r="TSK134" s="140"/>
      <c r="TSL134" s="140"/>
      <c r="TSM134" s="140"/>
      <c r="TSN134" s="140"/>
      <c r="TSO134" s="140"/>
      <c r="TSP134" s="140"/>
      <c r="TSQ134" s="140"/>
      <c r="TSR134" s="140"/>
      <c r="TSS134" s="140"/>
      <c r="TST134" s="140"/>
      <c r="TSU134" s="140"/>
      <c r="TSV134" s="140"/>
      <c r="TSW134" s="140"/>
      <c r="TSX134" s="140"/>
      <c r="TSY134" s="140"/>
      <c r="TSZ134" s="140"/>
      <c r="TTA134" s="140"/>
      <c r="TTB134" s="140"/>
      <c r="TTC134" s="140"/>
      <c r="TTD134" s="140"/>
      <c r="TTE134" s="140"/>
      <c r="TTF134" s="140"/>
      <c r="TTG134" s="140"/>
      <c r="TTH134" s="140"/>
      <c r="TTI134" s="140"/>
      <c r="TTJ134" s="140"/>
      <c r="TTK134" s="140"/>
      <c r="TTL134" s="140"/>
      <c r="TTM134" s="140"/>
      <c r="TTN134" s="140"/>
      <c r="TTO134" s="140"/>
      <c r="TTP134" s="140"/>
      <c r="TTQ134" s="140"/>
      <c r="TTR134" s="140"/>
      <c r="TTS134" s="140"/>
      <c r="TTT134" s="140"/>
      <c r="TTU134" s="140"/>
      <c r="TTV134" s="140"/>
      <c r="TTW134" s="140"/>
      <c r="TTX134" s="140"/>
      <c r="TTY134" s="140"/>
      <c r="TTZ134" s="140"/>
      <c r="TUA134" s="140"/>
      <c r="TUB134" s="140"/>
      <c r="TUC134" s="140"/>
      <c r="TUD134" s="140"/>
      <c r="TUE134" s="140"/>
      <c r="TUF134" s="140"/>
      <c r="TUG134" s="140"/>
      <c r="TUH134" s="140"/>
      <c r="TUI134" s="140"/>
      <c r="TUJ134" s="140"/>
      <c r="TUK134" s="140"/>
      <c r="TUL134" s="140"/>
      <c r="TUM134" s="140"/>
      <c r="TUN134" s="140"/>
      <c r="TUO134" s="140"/>
      <c r="TUP134" s="140"/>
      <c r="TUQ134" s="140"/>
      <c r="TUR134" s="140"/>
      <c r="TUS134" s="140"/>
      <c r="TUT134" s="140"/>
      <c r="TUU134" s="140"/>
      <c r="TUV134" s="140"/>
      <c r="TUW134" s="140"/>
      <c r="TUX134" s="140"/>
      <c r="TUY134" s="140"/>
      <c r="TUZ134" s="140"/>
      <c r="TVA134" s="140"/>
      <c r="TVB134" s="140"/>
      <c r="TVC134" s="140"/>
      <c r="TVD134" s="140"/>
      <c r="TVE134" s="140"/>
      <c r="TVF134" s="140"/>
      <c r="TVG134" s="140"/>
      <c r="TVH134" s="140"/>
      <c r="TVI134" s="140"/>
      <c r="TVJ134" s="140"/>
      <c r="TVK134" s="140"/>
      <c r="TVL134" s="140"/>
      <c r="TVM134" s="140"/>
      <c r="TVN134" s="140"/>
      <c r="TVO134" s="140"/>
      <c r="TVP134" s="140"/>
      <c r="TVQ134" s="140"/>
      <c r="TVR134" s="140"/>
      <c r="TVS134" s="140"/>
      <c r="TVT134" s="140"/>
      <c r="TVU134" s="140"/>
      <c r="TVV134" s="140"/>
      <c r="TVW134" s="140"/>
      <c r="TVX134" s="140"/>
      <c r="TVY134" s="140"/>
      <c r="TVZ134" s="140"/>
      <c r="TWA134" s="140"/>
      <c r="TWB134" s="140"/>
      <c r="TWC134" s="140"/>
      <c r="TWD134" s="140"/>
      <c r="TWE134" s="140"/>
      <c r="TWF134" s="140"/>
      <c r="TWG134" s="140"/>
      <c r="TWH134" s="140"/>
      <c r="TWI134" s="140"/>
      <c r="TWJ134" s="140"/>
      <c r="TWK134" s="140"/>
      <c r="TWL134" s="140"/>
      <c r="TWM134" s="140"/>
      <c r="TWN134" s="140"/>
      <c r="TWO134" s="140"/>
      <c r="TWP134" s="140"/>
      <c r="TWQ134" s="140"/>
      <c r="TWR134" s="140"/>
      <c r="TWS134" s="140"/>
      <c r="TWT134" s="140"/>
      <c r="TWU134" s="140"/>
      <c r="TWV134" s="140"/>
      <c r="TWW134" s="140"/>
      <c r="TWX134" s="140"/>
      <c r="TWY134" s="140"/>
      <c r="TWZ134" s="140"/>
      <c r="TXA134" s="140"/>
      <c r="TXB134" s="140"/>
      <c r="TXC134" s="140"/>
      <c r="TXD134" s="140"/>
      <c r="TXE134" s="140"/>
      <c r="TXF134" s="140"/>
      <c r="TXG134" s="140"/>
      <c r="TXH134" s="140"/>
      <c r="TXI134" s="140"/>
      <c r="TXJ134" s="140"/>
      <c r="TXK134" s="140"/>
      <c r="TXL134" s="140"/>
      <c r="TXM134" s="140"/>
      <c r="TXN134" s="140"/>
      <c r="TXO134" s="140"/>
      <c r="TXP134" s="140"/>
      <c r="TXQ134" s="140"/>
      <c r="TXR134" s="140"/>
      <c r="TXS134" s="140"/>
      <c r="TXT134" s="140"/>
      <c r="TXU134" s="140"/>
      <c r="TXV134" s="140"/>
      <c r="TXW134" s="140"/>
      <c r="TXX134" s="140"/>
      <c r="TXY134" s="140"/>
      <c r="TXZ134" s="140"/>
      <c r="TYA134" s="140"/>
      <c r="TYB134" s="140"/>
      <c r="TYC134" s="140"/>
      <c r="TYD134" s="140"/>
      <c r="TYE134" s="140"/>
      <c r="TYF134" s="140"/>
      <c r="TYG134" s="140"/>
      <c r="TYH134" s="140"/>
      <c r="TYI134" s="140"/>
      <c r="TYJ134" s="140"/>
      <c r="TYK134" s="140"/>
      <c r="TYL134" s="140"/>
      <c r="TYM134" s="140"/>
      <c r="TYN134" s="140"/>
      <c r="TYO134" s="140"/>
      <c r="TYP134" s="140"/>
      <c r="TYQ134" s="140"/>
      <c r="TYR134" s="140"/>
      <c r="TYS134" s="140"/>
      <c r="TYT134" s="140"/>
      <c r="TYU134" s="140"/>
      <c r="TYV134" s="140"/>
      <c r="TYW134" s="140"/>
      <c r="TYX134" s="140"/>
      <c r="TYY134" s="140"/>
      <c r="TYZ134" s="140"/>
      <c r="TZA134" s="140"/>
      <c r="TZB134" s="140"/>
      <c r="TZC134" s="140"/>
      <c r="TZD134" s="140"/>
      <c r="TZE134" s="140"/>
      <c r="TZF134" s="140"/>
      <c r="TZG134" s="140"/>
      <c r="TZH134" s="140"/>
      <c r="TZI134" s="140"/>
      <c r="TZJ134" s="140"/>
      <c r="TZK134" s="140"/>
      <c r="TZL134" s="140"/>
      <c r="TZM134" s="140"/>
      <c r="TZN134" s="140"/>
      <c r="TZO134" s="140"/>
      <c r="TZP134" s="140"/>
      <c r="TZQ134" s="140"/>
      <c r="TZR134" s="140"/>
      <c r="TZS134" s="140"/>
      <c r="TZT134" s="140"/>
      <c r="TZU134" s="140"/>
      <c r="TZV134" s="140"/>
      <c r="TZW134" s="140"/>
      <c r="TZX134" s="140"/>
      <c r="TZY134" s="140"/>
      <c r="TZZ134" s="140"/>
      <c r="UAA134" s="140"/>
      <c r="UAB134" s="140"/>
      <c r="UAC134" s="140"/>
      <c r="UAD134" s="140"/>
      <c r="UAE134" s="140"/>
      <c r="UAF134" s="140"/>
      <c r="UAG134" s="140"/>
      <c r="UAH134" s="140"/>
      <c r="UAI134" s="140"/>
      <c r="UAJ134" s="140"/>
      <c r="UAK134" s="140"/>
      <c r="UAL134" s="140"/>
      <c r="UAM134" s="140"/>
      <c r="UAN134" s="140"/>
      <c r="UAO134" s="140"/>
      <c r="UAP134" s="140"/>
      <c r="UAQ134" s="140"/>
      <c r="UAR134" s="140"/>
      <c r="UAS134" s="140"/>
      <c r="UAT134" s="140"/>
      <c r="UAU134" s="140"/>
      <c r="UAV134" s="140"/>
      <c r="UAW134" s="140"/>
      <c r="UAX134" s="140"/>
      <c r="UAY134" s="140"/>
      <c r="UAZ134" s="140"/>
      <c r="UBA134" s="140"/>
      <c r="UBB134" s="140"/>
      <c r="UBC134" s="140"/>
      <c r="UBD134" s="140"/>
      <c r="UBE134" s="140"/>
      <c r="UBF134" s="140"/>
      <c r="UBG134" s="140"/>
      <c r="UBH134" s="140"/>
      <c r="UBI134" s="140"/>
      <c r="UBJ134" s="140"/>
      <c r="UBK134" s="140"/>
      <c r="UBL134" s="140"/>
      <c r="UBM134" s="140"/>
      <c r="UBN134" s="140"/>
      <c r="UBO134" s="140"/>
      <c r="UBP134" s="140"/>
      <c r="UBQ134" s="140"/>
      <c r="UBR134" s="140"/>
      <c r="UBS134" s="140"/>
      <c r="UBT134" s="140"/>
      <c r="UBU134" s="140"/>
      <c r="UBV134" s="140"/>
      <c r="UBW134" s="140"/>
      <c r="UBX134" s="140"/>
      <c r="UBY134" s="140"/>
      <c r="UBZ134" s="140"/>
      <c r="UCA134" s="140"/>
      <c r="UCB134" s="140"/>
      <c r="UCC134" s="140"/>
      <c r="UCD134" s="140"/>
      <c r="UCE134" s="140"/>
      <c r="UCF134" s="140"/>
      <c r="UCG134" s="140"/>
      <c r="UCH134" s="140"/>
      <c r="UCI134" s="140"/>
      <c r="UCJ134" s="140"/>
      <c r="UCK134" s="140"/>
      <c r="UCL134" s="140"/>
      <c r="UCM134" s="140"/>
      <c r="UCN134" s="140"/>
      <c r="UCO134" s="140"/>
      <c r="UCP134" s="140"/>
      <c r="UCQ134" s="140"/>
      <c r="UCR134" s="140"/>
      <c r="UCS134" s="140"/>
      <c r="UCT134" s="140"/>
      <c r="UCU134" s="140"/>
      <c r="UCV134" s="140"/>
      <c r="UCW134" s="140"/>
      <c r="UCX134" s="140"/>
      <c r="UCY134" s="140"/>
      <c r="UCZ134" s="140"/>
      <c r="UDA134" s="140"/>
      <c r="UDB134" s="140"/>
      <c r="UDC134" s="140"/>
      <c r="UDD134" s="140"/>
      <c r="UDE134" s="140"/>
      <c r="UDF134" s="140"/>
      <c r="UDG134" s="140"/>
      <c r="UDH134" s="140"/>
      <c r="UDI134" s="140"/>
      <c r="UDJ134" s="140"/>
      <c r="UDK134" s="140"/>
      <c r="UDL134" s="140"/>
      <c r="UDM134" s="140"/>
      <c r="UDN134" s="140"/>
      <c r="UDO134" s="140"/>
      <c r="UDP134" s="140"/>
      <c r="UDQ134" s="140"/>
      <c r="UDR134" s="140"/>
      <c r="UDS134" s="140"/>
      <c r="UDT134" s="140"/>
      <c r="UDU134" s="140"/>
      <c r="UDV134" s="140"/>
      <c r="UDW134" s="140"/>
      <c r="UDX134" s="140"/>
      <c r="UDY134" s="140"/>
      <c r="UDZ134" s="140"/>
      <c r="UEA134" s="140"/>
      <c r="UEB134" s="140"/>
      <c r="UEC134" s="140"/>
      <c r="UED134" s="140"/>
      <c r="UEE134" s="140"/>
      <c r="UEF134" s="140"/>
      <c r="UEG134" s="140"/>
      <c r="UEH134" s="140"/>
      <c r="UEI134" s="140"/>
      <c r="UEJ134" s="140"/>
      <c r="UEK134" s="140"/>
      <c r="UEL134" s="140"/>
      <c r="UEM134" s="140"/>
      <c r="UEN134" s="140"/>
      <c r="UEO134" s="140"/>
      <c r="UEP134" s="140"/>
      <c r="UEQ134" s="140"/>
      <c r="UER134" s="140"/>
      <c r="UES134" s="140"/>
      <c r="UET134" s="140"/>
      <c r="UEU134" s="140"/>
      <c r="UEV134" s="140"/>
      <c r="UEW134" s="140"/>
      <c r="UEX134" s="140"/>
      <c r="UEY134" s="140"/>
      <c r="UEZ134" s="140"/>
      <c r="UFA134" s="140"/>
      <c r="UFB134" s="140"/>
      <c r="UFC134" s="140"/>
      <c r="UFD134" s="140"/>
      <c r="UFE134" s="140"/>
      <c r="UFF134" s="140"/>
      <c r="UFG134" s="140"/>
      <c r="UFH134" s="140"/>
      <c r="UFI134" s="140"/>
      <c r="UFJ134" s="140"/>
      <c r="UFK134" s="140"/>
      <c r="UFL134" s="140"/>
      <c r="UFM134" s="140"/>
      <c r="UFN134" s="140"/>
      <c r="UFO134" s="140"/>
      <c r="UFP134" s="140"/>
      <c r="UFQ134" s="140"/>
      <c r="UFR134" s="140"/>
      <c r="UFS134" s="140"/>
      <c r="UFT134" s="140"/>
      <c r="UFU134" s="140"/>
      <c r="UFV134" s="140"/>
      <c r="UFW134" s="140"/>
      <c r="UFX134" s="140"/>
      <c r="UFY134" s="140"/>
      <c r="UFZ134" s="140"/>
      <c r="UGA134" s="140"/>
      <c r="UGB134" s="140"/>
      <c r="UGC134" s="140"/>
      <c r="UGD134" s="140"/>
      <c r="UGE134" s="140"/>
      <c r="UGF134" s="140"/>
      <c r="UGG134" s="140"/>
      <c r="UGH134" s="140"/>
      <c r="UGI134" s="140"/>
      <c r="UGJ134" s="140"/>
      <c r="UGK134" s="140"/>
      <c r="UGL134" s="140"/>
      <c r="UGM134" s="140"/>
      <c r="UGN134" s="140"/>
      <c r="UGO134" s="140"/>
      <c r="UGP134" s="140"/>
      <c r="UGQ134" s="140"/>
      <c r="UGR134" s="140"/>
      <c r="UGS134" s="140"/>
      <c r="UGT134" s="140"/>
      <c r="UGU134" s="140"/>
      <c r="UGV134" s="140"/>
      <c r="UGW134" s="140"/>
      <c r="UGX134" s="140"/>
      <c r="UGY134" s="140"/>
      <c r="UGZ134" s="140"/>
      <c r="UHA134" s="140"/>
      <c r="UHB134" s="140"/>
      <c r="UHC134" s="140"/>
      <c r="UHD134" s="140"/>
      <c r="UHE134" s="140"/>
      <c r="UHF134" s="140"/>
      <c r="UHG134" s="140"/>
      <c r="UHH134" s="140"/>
      <c r="UHI134" s="140"/>
      <c r="UHJ134" s="140"/>
      <c r="UHK134" s="140"/>
      <c r="UHL134" s="140"/>
      <c r="UHM134" s="140"/>
      <c r="UHN134" s="140"/>
      <c r="UHO134" s="140"/>
      <c r="UHP134" s="140"/>
      <c r="UHQ134" s="140"/>
      <c r="UHR134" s="140"/>
      <c r="UHS134" s="140"/>
      <c r="UHT134" s="140"/>
      <c r="UHU134" s="140"/>
      <c r="UHV134" s="140"/>
      <c r="UHW134" s="140"/>
      <c r="UHX134" s="140"/>
      <c r="UHY134" s="140"/>
      <c r="UHZ134" s="140"/>
      <c r="UIA134" s="140"/>
      <c r="UIB134" s="140"/>
      <c r="UIC134" s="140"/>
      <c r="UID134" s="140"/>
      <c r="UIE134" s="140"/>
      <c r="UIF134" s="140"/>
      <c r="UIG134" s="140"/>
      <c r="UIH134" s="140"/>
      <c r="UII134" s="140"/>
      <c r="UIJ134" s="140"/>
      <c r="UIK134" s="140"/>
      <c r="UIL134" s="140"/>
      <c r="UIM134" s="140"/>
      <c r="UIN134" s="140"/>
      <c r="UIO134" s="140"/>
      <c r="UIP134" s="140"/>
      <c r="UIQ134" s="140"/>
      <c r="UIR134" s="140"/>
      <c r="UIS134" s="140"/>
      <c r="UIT134" s="140"/>
      <c r="UIU134" s="140"/>
      <c r="UIV134" s="140"/>
      <c r="UIW134" s="140"/>
      <c r="UIX134" s="140"/>
      <c r="UIY134" s="140"/>
      <c r="UIZ134" s="140"/>
      <c r="UJA134" s="140"/>
      <c r="UJB134" s="140"/>
      <c r="UJC134" s="140"/>
      <c r="UJD134" s="140"/>
      <c r="UJE134" s="140"/>
      <c r="UJF134" s="140"/>
      <c r="UJG134" s="140"/>
      <c r="UJH134" s="140"/>
      <c r="UJI134" s="140"/>
      <c r="UJJ134" s="140"/>
      <c r="UJK134" s="140"/>
      <c r="UJL134" s="140"/>
      <c r="UJM134" s="140"/>
      <c r="UJN134" s="140"/>
      <c r="UJO134" s="140"/>
      <c r="UJP134" s="140"/>
      <c r="UJQ134" s="140"/>
      <c r="UJR134" s="140"/>
      <c r="UJS134" s="140"/>
      <c r="UJT134" s="140"/>
      <c r="UJU134" s="140"/>
      <c r="UJV134" s="140"/>
      <c r="UJW134" s="140"/>
      <c r="UJX134" s="140"/>
      <c r="UJY134" s="140"/>
      <c r="UJZ134" s="140"/>
      <c r="UKA134" s="140"/>
      <c r="UKB134" s="140"/>
      <c r="UKC134" s="140"/>
      <c r="UKD134" s="140"/>
      <c r="UKE134" s="140"/>
      <c r="UKF134" s="140"/>
      <c r="UKG134" s="140"/>
      <c r="UKH134" s="140"/>
      <c r="UKI134" s="140"/>
      <c r="UKJ134" s="140"/>
      <c r="UKK134" s="140"/>
      <c r="UKL134" s="140"/>
      <c r="UKM134" s="140"/>
      <c r="UKN134" s="140"/>
      <c r="UKO134" s="140"/>
      <c r="UKP134" s="140"/>
      <c r="UKQ134" s="140"/>
      <c r="UKR134" s="140"/>
      <c r="UKS134" s="140"/>
      <c r="UKT134" s="140"/>
      <c r="UKU134" s="140"/>
      <c r="UKV134" s="140"/>
      <c r="UKW134" s="140"/>
      <c r="UKX134" s="140"/>
      <c r="UKY134" s="140"/>
      <c r="UKZ134" s="140"/>
      <c r="ULA134" s="140"/>
      <c r="ULB134" s="140"/>
      <c r="ULC134" s="140"/>
      <c r="ULD134" s="140"/>
      <c r="ULE134" s="140"/>
      <c r="ULF134" s="140"/>
      <c r="ULG134" s="140"/>
      <c r="ULH134" s="140"/>
      <c r="ULI134" s="140"/>
      <c r="ULJ134" s="140"/>
      <c r="ULK134" s="140"/>
      <c r="ULL134" s="140"/>
      <c r="ULM134" s="140"/>
      <c r="ULN134" s="140"/>
      <c r="ULO134" s="140"/>
      <c r="ULP134" s="140"/>
      <c r="ULQ134" s="140"/>
      <c r="ULR134" s="140"/>
      <c r="ULS134" s="140"/>
      <c r="ULT134" s="140"/>
      <c r="ULU134" s="140"/>
      <c r="ULV134" s="140"/>
      <c r="ULW134" s="140"/>
      <c r="ULX134" s="140"/>
      <c r="ULY134" s="140"/>
      <c r="ULZ134" s="140"/>
      <c r="UMA134" s="140"/>
      <c r="UMB134" s="140"/>
      <c r="UMC134" s="140"/>
      <c r="UMD134" s="140"/>
      <c r="UME134" s="140"/>
      <c r="UMF134" s="140"/>
      <c r="UMG134" s="140"/>
      <c r="UMH134" s="140"/>
      <c r="UMI134" s="140"/>
      <c r="UMJ134" s="140"/>
      <c r="UMK134" s="140"/>
      <c r="UML134" s="140"/>
      <c r="UMM134" s="140"/>
      <c r="UMN134" s="140"/>
      <c r="UMO134" s="140"/>
      <c r="UMP134" s="140"/>
      <c r="UMQ134" s="140"/>
      <c r="UMR134" s="140"/>
      <c r="UMS134" s="140"/>
      <c r="UMT134" s="140"/>
      <c r="UMU134" s="140"/>
      <c r="UMV134" s="140"/>
      <c r="UMW134" s="140"/>
      <c r="UMX134" s="140"/>
      <c r="UMY134" s="140"/>
      <c r="UMZ134" s="140"/>
      <c r="UNA134" s="140"/>
      <c r="UNB134" s="140"/>
      <c r="UNC134" s="140"/>
      <c r="UND134" s="140"/>
      <c r="UNE134" s="140"/>
      <c r="UNF134" s="140"/>
      <c r="UNG134" s="140"/>
      <c r="UNH134" s="140"/>
      <c r="UNI134" s="140"/>
      <c r="UNJ134" s="140"/>
      <c r="UNK134" s="140"/>
      <c r="UNL134" s="140"/>
      <c r="UNM134" s="140"/>
      <c r="UNN134" s="140"/>
      <c r="UNO134" s="140"/>
      <c r="UNP134" s="140"/>
      <c r="UNQ134" s="140"/>
      <c r="UNR134" s="140"/>
      <c r="UNS134" s="140"/>
      <c r="UNT134" s="140"/>
      <c r="UNU134" s="140"/>
      <c r="UNV134" s="140"/>
      <c r="UNW134" s="140"/>
      <c r="UNX134" s="140"/>
      <c r="UNY134" s="140"/>
      <c r="UNZ134" s="140"/>
      <c r="UOA134" s="140"/>
      <c r="UOB134" s="140"/>
      <c r="UOC134" s="140"/>
      <c r="UOD134" s="140"/>
      <c r="UOE134" s="140"/>
      <c r="UOF134" s="140"/>
      <c r="UOG134" s="140"/>
      <c r="UOH134" s="140"/>
      <c r="UOI134" s="140"/>
      <c r="UOJ134" s="140"/>
      <c r="UOK134" s="140"/>
      <c r="UOL134" s="140"/>
      <c r="UOM134" s="140"/>
      <c r="UON134" s="140"/>
      <c r="UOO134" s="140"/>
      <c r="UOP134" s="140"/>
      <c r="UOQ134" s="140"/>
      <c r="UOR134" s="140"/>
      <c r="UOS134" s="140"/>
      <c r="UOT134" s="140"/>
      <c r="UOU134" s="140"/>
      <c r="UOV134" s="140"/>
      <c r="UOW134" s="140"/>
      <c r="UOX134" s="140"/>
      <c r="UOY134" s="140"/>
      <c r="UOZ134" s="140"/>
      <c r="UPA134" s="140"/>
      <c r="UPB134" s="140"/>
      <c r="UPC134" s="140"/>
      <c r="UPD134" s="140"/>
      <c r="UPE134" s="140"/>
      <c r="UPF134" s="140"/>
      <c r="UPG134" s="140"/>
      <c r="UPH134" s="140"/>
      <c r="UPI134" s="140"/>
      <c r="UPJ134" s="140"/>
      <c r="UPK134" s="140"/>
      <c r="UPL134" s="140"/>
      <c r="UPM134" s="140"/>
      <c r="UPN134" s="140"/>
      <c r="UPO134" s="140"/>
      <c r="UPP134" s="140"/>
      <c r="UPQ134" s="140"/>
      <c r="UPR134" s="140"/>
      <c r="UPS134" s="140"/>
      <c r="UPT134" s="140"/>
      <c r="UPU134" s="140"/>
      <c r="UPV134" s="140"/>
      <c r="UPW134" s="140"/>
      <c r="UPX134" s="140"/>
      <c r="UPY134" s="140"/>
      <c r="UPZ134" s="140"/>
      <c r="UQA134" s="140"/>
      <c r="UQB134" s="140"/>
      <c r="UQC134" s="140"/>
      <c r="UQD134" s="140"/>
      <c r="UQE134" s="140"/>
      <c r="UQF134" s="140"/>
      <c r="UQG134" s="140"/>
      <c r="UQH134" s="140"/>
      <c r="UQI134" s="140"/>
      <c r="UQJ134" s="140"/>
      <c r="UQK134" s="140"/>
      <c r="UQL134" s="140"/>
      <c r="UQM134" s="140"/>
      <c r="UQN134" s="140"/>
      <c r="UQO134" s="140"/>
      <c r="UQP134" s="140"/>
      <c r="UQQ134" s="140"/>
      <c r="UQR134" s="140"/>
      <c r="UQS134" s="140"/>
      <c r="UQT134" s="140"/>
      <c r="UQU134" s="140"/>
      <c r="UQV134" s="140"/>
      <c r="UQW134" s="140"/>
      <c r="UQX134" s="140"/>
      <c r="UQY134" s="140"/>
      <c r="UQZ134" s="140"/>
      <c r="URA134" s="140"/>
      <c r="URB134" s="140"/>
      <c r="URC134" s="140"/>
      <c r="URD134" s="140"/>
      <c r="URE134" s="140"/>
      <c r="URF134" s="140"/>
      <c r="URG134" s="140"/>
      <c r="URH134" s="140"/>
      <c r="URI134" s="140"/>
      <c r="URJ134" s="140"/>
      <c r="URK134" s="140"/>
      <c r="URL134" s="140"/>
      <c r="URM134" s="140"/>
      <c r="URN134" s="140"/>
      <c r="URO134" s="140"/>
      <c r="URP134" s="140"/>
      <c r="URQ134" s="140"/>
      <c r="URR134" s="140"/>
      <c r="URS134" s="140"/>
      <c r="URT134" s="140"/>
      <c r="URU134" s="140"/>
      <c r="URV134" s="140"/>
      <c r="URW134" s="140"/>
      <c r="URX134" s="140"/>
      <c r="URY134" s="140"/>
      <c r="URZ134" s="140"/>
      <c r="USA134" s="140"/>
      <c r="USB134" s="140"/>
      <c r="USC134" s="140"/>
      <c r="USD134" s="140"/>
      <c r="USE134" s="140"/>
      <c r="USF134" s="140"/>
      <c r="USG134" s="140"/>
      <c r="USH134" s="140"/>
      <c r="USI134" s="140"/>
      <c r="USJ134" s="140"/>
      <c r="USK134" s="140"/>
      <c r="USL134" s="140"/>
      <c r="USM134" s="140"/>
      <c r="USN134" s="140"/>
      <c r="USO134" s="140"/>
      <c r="USP134" s="140"/>
      <c r="USQ134" s="140"/>
      <c r="USR134" s="140"/>
      <c r="USS134" s="140"/>
      <c r="UST134" s="140"/>
      <c r="USU134" s="140"/>
      <c r="USV134" s="140"/>
      <c r="USW134" s="140"/>
      <c r="USX134" s="140"/>
      <c r="USY134" s="140"/>
      <c r="USZ134" s="140"/>
      <c r="UTA134" s="140"/>
      <c r="UTB134" s="140"/>
      <c r="UTC134" s="140"/>
      <c r="UTD134" s="140"/>
      <c r="UTE134" s="140"/>
      <c r="UTF134" s="140"/>
      <c r="UTG134" s="140"/>
      <c r="UTH134" s="140"/>
      <c r="UTI134" s="140"/>
      <c r="UTJ134" s="140"/>
      <c r="UTK134" s="140"/>
      <c r="UTL134" s="140"/>
      <c r="UTM134" s="140"/>
      <c r="UTN134" s="140"/>
      <c r="UTO134" s="140"/>
      <c r="UTP134" s="140"/>
      <c r="UTQ134" s="140"/>
      <c r="UTR134" s="140"/>
      <c r="UTS134" s="140"/>
      <c r="UTT134" s="140"/>
      <c r="UTU134" s="140"/>
      <c r="UTV134" s="140"/>
      <c r="UTW134" s="140"/>
      <c r="UTX134" s="140"/>
      <c r="UTY134" s="140"/>
      <c r="UTZ134" s="140"/>
      <c r="UUA134" s="140"/>
      <c r="UUB134" s="140"/>
      <c r="UUC134" s="140"/>
      <c r="UUD134" s="140"/>
      <c r="UUE134" s="140"/>
      <c r="UUF134" s="140"/>
      <c r="UUG134" s="140"/>
      <c r="UUH134" s="140"/>
      <c r="UUI134" s="140"/>
      <c r="UUJ134" s="140"/>
      <c r="UUK134" s="140"/>
      <c r="UUL134" s="140"/>
      <c r="UUM134" s="140"/>
      <c r="UUN134" s="140"/>
      <c r="UUO134" s="140"/>
      <c r="UUP134" s="140"/>
      <c r="UUQ134" s="140"/>
      <c r="UUR134" s="140"/>
      <c r="UUS134" s="140"/>
      <c r="UUT134" s="140"/>
      <c r="UUU134" s="140"/>
      <c r="UUV134" s="140"/>
      <c r="UUW134" s="140"/>
      <c r="UUX134" s="140"/>
      <c r="UUY134" s="140"/>
      <c r="UUZ134" s="140"/>
      <c r="UVA134" s="140"/>
      <c r="UVB134" s="140"/>
      <c r="UVC134" s="140"/>
      <c r="UVD134" s="140"/>
      <c r="UVE134" s="140"/>
      <c r="UVF134" s="140"/>
      <c r="UVG134" s="140"/>
      <c r="UVH134" s="140"/>
      <c r="UVI134" s="140"/>
      <c r="UVJ134" s="140"/>
      <c r="UVK134" s="140"/>
      <c r="UVL134" s="140"/>
      <c r="UVM134" s="140"/>
      <c r="UVN134" s="140"/>
      <c r="UVO134" s="140"/>
      <c r="UVP134" s="140"/>
      <c r="UVQ134" s="140"/>
      <c r="UVR134" s="140"/>
      <c r="UVS134" s="140"/>
      <c r="UVT134" s="140"/>
      <c r="UVU134" s="140"/>
      <c r="UVV134" s="140"/>
      <c r="UVW134" s="140"/>
      <c r="UVX134" s="140"/>
      <c r="UVY134" s="140"/>
      <c r="UVZ134" s="140"/>
      <c r="UWA134" s="140"/>
      <c r="UWB134" s="140"/>
      <c r="UWC134" s="140"/>
      <c r="UWD134" s="140"/>
      <c r="UWE134" s="140"/>
      <c r="UWF134" s="140"/>
      <c r="UWG134" s="140"/>
      <c r="UWH134" s="140"/>
      <c r="UWI134" s="140"/>
      <c r="UWJ134" s="140"/>
      <c r="UWK134" s="140"/>
      <c r="UWL134" s="140"/>
      <c r="UWM134" s="140"/>
      <c r="UWN134" s="140"/>
      <c r="UWO134" s="140"/>
      <c r="UWP134" s="140"/>
      <c r="UWQ134" s="140"/>
      <c r="UWR134" s="140"/>
      <c r="UWS134" s="140"/>
      <c r="UWT134" s="140"/>
      <c r="UWU134" s="140"/>
      <c r="UWV134" s="140"/>
      <c r="UWW134" s="140"/>
      <c r="UWX134" s="140"/>
      <c r="UWY134" s="140"/>
      <c r="UWZ134" s="140"/>
      <c r="UXA134" s="140"/>
      <c r="UXB134" s="140"/>
      <c r="UXC134" s="140"/>
      <c r="UXD134" s="140"/>
      <c r="UXE134" s="140"/>
      <c r="UXF134" s="140"/>
      <c r="UXG134" s="140"/>
      <c r="UXH134" s="140"/>
      <c r="UXI134" s="140"/>
      <c r="UXJ134" s="140"/>
      <c r="UXK134" s="140"/>
      <c r="UXL134" s="140"/>
      <c r="UXM134" s="140"/>
      <c r="UXN134" s="140"/>
      <c r="UXO134" s="140"/>
      <c r="UXP134" s="140"/>
      <c r="UXQ134" s="140"/>
      <c r="UXR134" s="140"/>
      <c r="UXS134" s="140"/>
      <c r="UXT134" s="140"/>
      <c r="UXU134" s="140"/>
      <c r="UXV134" s="140"/>
      <c r="UXW134" s="140"/>
      <c r="UXX134" s="140"/>
      <c r="UXY134" s="140"/>
      <c r="UXZ134" s="140"/>
      <c r="UYA134" s="140"/>
      <c r="UYB134" s="140"/>
      <c r="UYC134" s="140"/>
      <c r="UYD134" s="140"/>
      <c r="UYE134" s="140"/>
      <c r="UYF134" s="140"/>
      <c r="UYG134" s="140"/>
      <c r="UYH134" s="140"/>
      <c r="UYI134" s="140"/>
      <c r="UYJ134" s="140"/>
      <c r="UYK134" s="140"/>
      <c r="UYL134" s="140"/>
      <c r="UYM134" s="140"/>
      <c r="UYN134" s="140"/>
      <c r="UYO134" s="140"/>
      <c r="UYP134" s="140"/>
      <c r="UYQ134" s="140"/>
      <c r="UYR134" s="140"/>
      <c r="UYS134" s="140"/>
      <c r="UYT134" s="140"/>
      <c r="UYU134" s="140"/>
      <c r="UYV134" s="140"/>
      <c r="UYW134" s="140"/>
      <c r="UYX134" s="140"/>
      <c r="UYY134" s="140"/>
      <c r="UYZ134" s="140"/>
      <c r="UZA134" s="140"/>
      <c r="UZB134" s="140"/>
      <c r="UZC134" s="140"/>
      <c r="UZD134" s="140"/>
      <c r="UZE134" s="140"/>
      <c r="UZF134" s="140"/>
      <c r="UZG134" s="140"/>
      <c r="UZH134" s="140"/>
      <c r="UZI134" s="140"/>
      <c r="UZJ134" s="140"/>
      <c r="UZK134" s="140"/>
      <c r="UZL134" s="140"/>
      <c r="UZM134" s="140"/>
      <c r="UZN134" s="140"/>
      <c r="UZO134" s="140"/>
      <c r="UZP134" s="140"/>
      <c r="UZQ134" s="140"/>
      <c r="UZR134" s="140"/>
      <c r="UZS134" s="140"/>
      <c r="UZT134" s="140"/>
      <c r="UZU134" s="140"/>
      <c r="UZV134" s="140"/>
      <c r="UZW134" s="140"/>
      <c r="UZX134" s="140"/>
      <c r="UZY134" s="140"/>
      <c r="UZZ134" s="140"/>
      <c r="VAA134" s="140"/>
      <c r="VAB134" s="140"/>
      <c r="VAC134" s="140"/>
      <c r="VAD134" s="140"/>
      <c r="VAE134" s="140"/>
      <c r="VAF134" s="140"/>
      <c r="VAG134" s="140"/>
      <c r="VAH134" s="140"/>
      <c r="VAI134" s="140"/>
      <c r="VAJ134" s="140"/>
      <c r="VAK134" s="140"/>
      <c r="VAL134" s="140"/>
      <c r="VAM134" s="140"/>
      <c r="VAN134" s="140"/>
      <c r="VAO134" s="140"/>
      <c r="VAP134" s="140"/>
      <c r="VAQ134" s="140"/>
      <c r="VAR134" s="140"/>
      <c r="VAS134" s="140"/>
      <c r="VAT134" s="140"/>
      <c r="VAU134" s="140"/>
      <c r="VAV134" s="140"/>
      <c r="VAW134" s="140"/>
      <c r="VAX134" s="140"/>
      <c r="VAY134" s="140"/>
      <c r="VAZ134" s="140"/>
      <c r="VBA134" s="140"/>
      <c r="VBB134" s="140"/>
      <c r="VBC134" s="140"/>
      <c r="VBD134" s="140"/>
      <c r="VBE134" s="140"/>
      <c r="VBF134" s="140"/>
      <c r="VBG134" s="140"/>
      <c r="VBH134" s="140"/>
      <c r="VBI134" s="140"/>
      <c r="VBJ134" s="140"/>
      <c r="VBK134" s="140"/>
      <c r="VBL134" s="140"/>
      <c r="VBM134" s="140"/>
      <c r="VBN134" s="140"/>
      <c r="VBO134" s="140"/>
      <c r="VBP134" s="140"/>
      <c r="VBQ134" s="140"/>
      <c r="VBR134" s="140"/>
      <c r="VBS134" s="140"/>
      <c r="VBT134" s="140"/>
      <c r="VBU134" s="140"/>
      <c r="VBV134" s="140"/>
      <c r="VBW134" s="140"/>
      <c r="VBX134" s="140"/>
      <c r="VBY134" s="140"/>
      <c r="VBZ134" s="140"/>
      <c r="VCA134" s="140"/>
      <c r="VCB134" s="140"/>
      <c r="VCC134" s="140"/>
      <c r="VCD134" s="140"/>
      <c r="VCE134" s="140"/>
      <c r="VCF134" s="140"/>
      <c r="VCG134" s="140"/>
      <c r="VCH134" s="140"/>
      <c r="VCI134" s="140"/>
      <c r="VCJ134" s="140"/>
      <c r="VCK134" s="140"/>
      <c r="VCL134" s="140"/>
      <c r="VCM134" s="140"/>
      <c r="VCN134" s="140"/>
      <c r="VCO134" s="140"/>
      <c r="VCP134" s="140"/>
      <c r="VCQ134" s="140"/>
      <c r="VCR134" s="140"/>
      <c r="VCS134" s="140"/>
      <c r="VCT134" s="140"/>
      <c r="VCU134" s="140"/>
      <c r="VCV134" s="140"/>
      <c r="VCW134" s="140"/>
      <c r="VCX134" s="140"/>
      <c r="VCY134" s="140"/>
      <c r="VCZ134" s="140"/>
      <c r="VDA134" s="140"/>
      <c r="VDB134" s="140"/>
      <c r="VDC134" s="140"/>
      <c r="VDD134" s="140"/>
      <c r="VDE134" s="140"/>
      <c r="VDF134" s="140"/>
      <c r="VDG134" s="140"/>
      <c r="VDH134" s="140"/>
      <c r="VDI134" s="140"/>
      <c r="VDJ134" s="140"/>
      <c r="VDK134" s="140"/>
      <c r="VDL134" s="140"/>
      <c r="VDM134" s="140"/>
      <c r="VDN134" s="140"/>
      <c r="VDO134" s="140"/>
      <c r="VDP134" s="140"/>
      <c r="VDQ134" s="140"/>
      <c r="VDR134" s="140"/>
      <c r="VDS134" s="140"/>
      <c r="VDT134" s="140"/>
      <c r="VDU134" s="140"/>
      <c r="VDV134" s="140"/>
      <c r="VDW134" s="140"/>
      <c r="VDX134" s="140"/>
      <c r="VDY134" s="140"/>
      <c r="VDZ134" s="140"/>
      <c r="VEA134" s="140"/>
      <c r="VEB134" s="140"/>
      <c r="VEC134" s="140"/>
      <c r="VED134" s="140"/>
      <c r="VEE134" s="140"/>
      <c r="VEF134" s="140"/>
      <c r="VEG134" s="140"/>
      <c r="VEH134" s="140"/>
      <c r="VEI134" s="140"/>
      <c r="VEJ134" s="140"/>
      <c r="VEK134" s="140"/>
      <c r="VEL134" s="140"/>
      <c r="VEM134" s="140"/>
      <c r="VEN134" s="140"/>
      <c r="VEO134" s="140"/>
      <c r="VEP134" s="140"/>
      <c r="VEQ134" s="140"/>
      <c r="VER134" s="140"/>
      <c r="VES134" s="140"/>
      <c r="VET134" s="140"/>
      <c r="VEU134" s="140"/>
      <c r="VEV134" s="140"/>
      <c r="VEW134" s="140"/>
      <c r="VEX134" s="140"/>
      <c r="VEY134" s="140"/>
      <c r="VEZ134" s="140"/>
      <c r="VFA134" s="140"/>
      <c r="VFB134" s="140"/>
      <c r="VFC134" s="140"/>
      <c r="VFD134" s="140"/>
      <c r="VFE134" s="140"/>
      <c r="VFF134" s="140"/>
      <c r="VFG134" s="140"/>
      <c r="VFH134" s="140"/>
      <c r="VFI134" s="140"/>
      <c r="VFJ134" s="140"/>
      <c r="VFK134" s="140"/>
      <c r="VFL134" s="140"/>
      <c r="VFM134" s="140"/>
      <c r="VFN134" s="140"/>
      <c r="VFO134" s="140"/>
      <c r="VFP134" s="140"/>
      <c r="VFQ134" s="140"/>
      <c r="VFR134" s="140"/>
      <c r="VFS134" s="140"/>
      <c r="VFT134" s="140"/>
      <c r="VFU134" s="140"/>
      <c r="VFV134" s="140"/>
      <c r="VFW134" s="140"/>
      <c r="VFX134" s="140"/>
      <c r="VFY134" s="140"/>
      <c r="VFZ134" s="140"/>
      <c r="VGA134" s="140"/>
      <c r="VGB134" s="140"/>
      <c r="VGC134" s="140"/>
      <c r="VGD134" s="140"/>
      <c r="VGE134" s="140"/>
      <c r="VGF134" s="140"/>
      <c r="VGG134" s="140"/>
      <c r="VGH134" s="140"/>
      <c r="VGI134" s="140"/>
      <c r="VGJ134" s="140"/>
      <c r="VGK134" s="140"/>
      <c r="VGL134" s="140"/>
      <c r="VGM134" s="140"/>
      <c r="VGN134" s="140"/>
      <c r="VGO134" s="140"/>
      <c r="VGP134" s="140"/>
      <c r="VGQ134" s="140"/>
      <c r="VGR134" s="140"/>
      <c r="VGS134" s="140"/>
      <c r="VGT134" s="140"/>
      <c r="VGU134" s="140"/>
      <c r="VGV134" s="140"/>
      <c r="VGW134" s="140"/>
      <c r="VGX134" s="140"/>
      <c r="VGY134" s="140"/>
      <c r="VGZ134" s="140"/>
      <c r="VHA134" s="140"/>
      <c r="VHB134" s="140"/>
      <c r="VHC134" s="140"/>
      <c r="VHD134" s="140"/>
      <c r="VHE134" s="140"/>
      <c r="VHF134" s="140"/>
      <c r="VHG134" s="140"/>
      <c r="VHH134" s="140"/>
      <c r="VHI134" s="140"/>
      <c r="VHJ134" s="140"/>
      <c r="VHK134" s="140"/>
      <c r="VHL134" s="140"/>
      <c r="VHM134" s="140"/>
      <c r="VHN134" s="140"/>
      <c r="VHO134" s="140"/>
      <c r="VHP134" s="140"/>
      <c r="VHQ134" s="140"/>
      <c r="VHR134" s="140"/>
      <c r="VHS134" s="140"/>
      <c r="VHT134" s="140"/>
      <c r="VHU134" s="140"/>
      <c r="VHV134" s="140"/>
      <c r="VHW134" s="140"/>
      <c r="VHX134" s="140"/>
      <c r="VHY134" s="140"/>
      <c r="VHZ134" s="140"/>
      <c r="VIA134" s="140"/>
      <c r="VIB134" s="140"/>
      <c r="VIC134" s="140"/>
      <c r="VID134" s="140"/>
      <c r="VIE134" s="140"/>
      <c r="VIF134" s="140"/>
      <c r="VIG134" s="140"/>
      <c r="VIH134" s="140"/>
      <c r="VII134" s="140"/>
      <c r="VIJ134" s="140"/>
      <c r="VIK134" s="140"/>
      <c r="VIL134" s="140"/>
      <c r="VIM134" s="140"/>
      <c r="VIN134" s="140"/>
      <c r="VIO134" s="140"/>
      <c r="VIP134" s="140"/>
      <c r="VIQ134" s="140"/>
      <c r="VIR134" s="140"/>
      <c r="VIS134" s="140"/>
      <c r="VIT134" s="140"/>
      <c r="VIU134" s="140"/>
      <c r="VIV134" s="140"/>
      <c r="VIW134" s="140"/>
      <c r="VIX134" s="140"/>
      <c r="VIY134" s="140"/>
      <c r="VIZ134" s="140"/>
      <c r="VJA134" s="140"/>
      <c r="VJB134" s="140"/>
      <c r="VJC134" s="140"/>
      <c r="VJD134" s="140"/>
      <c r="VJE134" s="140"/>
      <c r="VJF134" s="140"/>
      <c r="VJG134" s="140"/>
      <c r="VJH134" s="140"/>
      <c r="VJI134" s="140"/>
      <c r="VJJ134" s="140"/>
      <c r="VJK134" s="140"/>
      <c r="VJL134" s="140"/>
      <c r="VJM134" s="140"/>
      <c r="VJN134" s="140"/>
      <c r="VJO134" s="140"/>
      <c r="VJP134" s="140"/>
      <c r="VJQ134" s="140"/>
      <c r="VJR134" s="140"/>
      <c r="VJS134" s="140"/>
      <c r="VJT134" s="140"/>
      <c r="VJU134" s="140"/>
      <c r="VJV134" s="140"/>
      <c r="VJW134" s="140"/>
      <c r="VJX134" s="140"/>
      <c r="VJY134" s="140"/>
      <c r="VJZ134" s="140"/>
      <c r="VKA134" s="140"/>
      <c r="VKB134" s="140"/>
      <c r="VKC134" s="140"/>
      <c r="VKD134" s="140"/>
      <c r="VKE134" s="140"/>
      <c r="VKF134" s="140"/>
      <c r="VKG134" s="140"/>
      <c r="VKH134" s="140"/>
      <c r="VKI134" s="140"/>
      <c r="VKJ134" s="140"/>
      <c r="VKK134" s="140"/>
      <c r="VKL134" s="140"/>
      <c r="VKM134" s="140"/>
      <c r="VKN134" s="140"/>
      <c r="VKO134" s="140"/>
      <c r="VKP134" s="140"/>
      <c r="VKQ134" s="140"/>
      <c r="VKR134" s="140"/>
      <c r="VKS134" s="140"/>
      <c r="VKT134" s="140"/>
      <c r="VKU134" s="140"/>
      <c r="VKV134" s="140"/>
      <c r="VKW134" s="140"/>
      <c r="VKX134" s="140"/>
      <c r="VKY134" s="140"/>
      <c r="VKZ134" s="140"/>
      <c r="VLA134" s="140"/>
      <c r="VLB134" s="140"/>
      <c r="VLC134" s="140"/>
      <c r="VLD134" s="140"/>
      <c r="VLE134" s="140"/>
      <c r="VLF134" s="140"/>
      <c r="VLG134" s="140"/>
      <c r="VLH134" s="140"/>
      <c r="VLI134" s="140"/>
      <c r="VLJ134" s="140"/>
      <c r="VLK134" s="140"/>
      <c r="VLL134" s="140"/>
      <c r="VLM134" s="140"/>
      <c r="VLN134" s="140"/>
      <c r="VLO134" s="140"/>
      <c r="VLP134" s="140"/>
      <c r="VLQ134" s="140"/>
      <c r="VLR134" s="140"/>
      <c r="VLS134" s="140"/>
      <c r="VLT134" s="140"/>
      <c r="VLU134" s="140"/>
      <c r="VLV134" s="140"/>
      <c r="VLW134" s="140"/>
      <c r="VLX134" s="140"/>
      <c r="VLY134" s="140"/>
      <c r="VLZ134" s="140"/>
      <c r="VMA134" s="140"/>
      <c r="VMB134" s="140"/>
      <c r="VMC134" s="140"/>
      <c r="VMD134" s="140"/>
      <c r="VME134" s="140"/>
      <c r="VMF134" s="140"/>
      <c r="VMG134" s="140"/>
      <c r="VMH134" s="140"/>
      <c r="VMI134" s="140"/>
      <c r="VMJ134" s="140"/>
      <c r="VMK134" s="140"/>
      <c r="VML134" s="140"/>
      <c r="VMM134" s="140"/>
      <c r="VMN134" s="140"/>
      <c r="VMO134" s="140"/>
      <c r="VMP134" s="140"/>
      <c r="VMQ134" s="140"/>
      <c r="VMR134" s="140"/>
      <c r="VMS134" s="140"/>
      <c r="VMT134" s="140"/>
      <c r="VMU134" s="140"/>
      <c r="VMV134" s="140"/>
      <c r="VMW134" s="140"/>
      <c r="VMX134" s="140"/>
      <c r="VMY134" s="140"/>
      <c r="VMZ134" s="140"/>
      <c r="VNA134" s="140"/>
      <c r="VNB134" s="140"/>
      <c r="VNC134" s="140"/>
      <c r="VND134" s="140"/>
      <c r="VNE134" s="140"/>
      <c r="VNF134" s="140"/>
      <c r="VNG134" s="140"/>
      <c r="VNH134" s="140"/>
      <c r="VNI134" s="140"/>
      <c r="VNJ134" s="140"/>
      <c r="VNK134" s="140"/>
      <c r="VNL134" s="140"/>
      <c r="VNM134" s="140"/>
      <c r="VNN134" s="140"/>
      <c r="VNO134" s="140"/>
      <c r="VNP134" s="140"/>
      <c r="VNQ134" s="140"/>
      <c r="VNR134" s="140"/>
      <c r="VNS134" s="140"/>
      <c r="VNT134" s="140"/>
      <c r="VNU134" s="140"/>
      <c r="VNV134" s="140"/>
      <c r="VNW134" s="140"/>
      <c r="VNX134" s="140"/>
      <c r="VNY134" s="140"/>
      <c r="VNZ134" s="140"/>
      <c r="VOA134" s="140"/>
      <c r="VOB134" s="140"/>
      <c r="VOC134" s="140"/>
      <c r="VOD134" s="140"/>
      <c r="VOE134" s="140"/>
      <c r="VOF134" s="140"/>
      <c r="VOG134" s="140"/>
      <c r="VOH134" s="140"/>
      <c r="VOI134" s="140"/>
      <c r="VOJ134" s="140"/>
      <c r="VOK134" s="140"/>
      <c r="VOL134" s="140"/>
      <c r="VOM134" s="140"/>
      <c r="VON134" s="140"/>
      <c r="VOO134" s="140"/>
      <c r="VOP134" s="140"/>
      <c r="VOQ134" s="140"/>
      <c r="VOR134" s="140"/>
      <c r="VOS134" s="140"/>
      <c r="VOT134" s="140"/>
      <c r="VOU134" s="140"/>
      <c r="VOV134" s="140"/>
      <c r="VOW134" s="140"/>
      <c r="VOX134" s="140"/>
      <c r="VOY134" s="140"/>
      <c r="VOZ134" s="140"/>
      <c r="VPA134" s="140"/>
      <c r="VPB134" s="140"/>
      <c r="VPC134" s="140"/>
      <c r="VPD134" s="140"/>
      <c r="VPE134" s="140"/>
      <c r="VPF134" s="140"/>
      <c r="VPG134" s="140"/>
      <c r="VPH134" s="140"/>
      <c r="VPI134" s="140"/>
      <c r="VPJ134" s="140"/>
      <c r="VPK134" s="140"/>
      <c r="VPL134" s="140"/>
      <c r="VPM134" s="140"/>
      <c r="VPN134" s="140"/>
      <c r="VPO134" s="140"/>
      <c r="VPP134" s="140"/>
      <c r="VPQ134" s="140"/>
      <c r="VPR134" s="140"/>
      <c r="VPS134" s="140"/>
      <c r="VPT134" s="140"/>
      <c r="VPU134" s="140"/>
      <c r="VPV134" s="140"/>
      <c r="VPW134" s="140"/>
      <c r="VPX134" s="140"/>
      <c r="VPY134" s="140"/>
      <c r="VPZ134" s="140"/>
      <c r="VQA134" s="140"/>
      <c r="VQB134" s="140"/>
      <c r="VQC134" s="140"/>
      <c r="VQD134" s="140"/>
      <c r="VQE134" s="140"/>
      <c r="VQF134" s="140"/>
      <c r="VQG134" s="140"/>
      <c r="VQH134" s="140"/>
      <c r="VQI134" s="140"/>
      <c r="VQJ134" s="140"/>
      <c r="VQK134" s="140"/>
      <c r="VQL134" s="140"/>
      <c r="VQM134" s="140"/>
      <c r="VQN134" s="140"/>
      <c r="VQO134" s="140"/>
      <c r="VQP134" s="140"/>
      <c r="VQQ134" s="140"/>
      <c r="VQR134" s="140"/>
      <c r="VQS134" s="140"/>
      <c r="VQT134" s="140"/>
      <c r="VQU134" s="140"/>
      <c r="VQV134" s="140"/>
      <c r="VQW134" s="140"/>
      <c r="VQX134" s="140"/>
      <c r="VQY134" s="140"/>
      <c r="VQZ134" s="140"/>
      <c r="VRA134" s="140"/>
      <c r="VRB134" s="140"/>
      <c r="VRC134" s="140"/>
      <c r="VRD134" s="140"/>
      <c r="VRE134" s="140"/>
      <c r="VRF134" s="140"/>
      <c r="VRG134" s="140"/>
      <c r="VRH134" s="140"/>
      <c r="VRI134" s="140"/>
      <c r="VRJ134" s="140"/>
      <c r="VRK134" s="140"/>
      <c r="VRL134" s="140"/>
      <c r="VRM134" s="140"/>
      <c r="VRN134" s="140"/>
      <c r="VRO134" s="140"/>
      <c r="VRP134" s="140"/>
      <c r="VRQ134" s="140"/>
      <c r="VRR134" s="140"/>
      <c r="VRS134" s="140"/>
      <c r="VRT134" s="140"/>
      <c r="VRU134" s="140"/>
      <c r="VRV134" s="140"/>
      <c r="VRW134" s="140"/>
      <c r="VRX134" s="140"/>
      <c r="VRY134" s="140"/>
      <c r="VRZ134" s="140"/>
      <c r="VSA134" s="140"/>
      <c r="VSB134" s="140"/>
      <c r="VSC134" s="140"/>
      <c r="VSD134" s="140"/>
      <c r="VSE134" s="140"/>
      <c r="VSF134" s="140"/>
      <c r="VSG134" s="140"/>
      <c r="VSH134" s="140"/>
      <c r="VSI134" s="140"/>
      <c r="VSJ134" s="140"/>
      <c r="VSK134" s="140"/>
      <c r="VSL134" s="140"/>
      <c r="VSM134" s="140"/>
      <c r="VSN134" s="140"/>
      <c r="VSO134" s="140"/>
      <c r="VSP134" s="140"/>
      <c r="VSQ134" s="140"/>
      <c r="VSR134" s="140"/>
      <c r="VSS134" s="140"/>
      <c r="VST134" s="140"/>
      <c r="VSU134" s="140"/>
      <c r="VSV134" s="140"/>
      <c r="VSW134" s="140"/>
      <c r="VSX134" s="140"/>
      <c r="VSY134" s="140"/>
      <c r="VSZ134" s="140"/>
      <c r="VTA134" s="140"/>
      <c r="VTB134" s="140"/>
      <c r="VTC134" s="140"/>
      <c r="VTD134" s="140"/>
      <c r="VTE134" s="140"/>
      <c r="VTF134" s="140"/>
      <c r="VTG134" s="140"/>
      <c r="VTH134" s="140"/>
      <c r="VTI134" s="140"/>
      <c r="VTJ134" s="140"/>
      <c r="VTK134" s="140"/>
      <c r="VTL134" s="140"/>
      <c r="VTM134" s="140"/>
      <c r="VTN134" s="140"/>
      <c r="VTO134" s="140"/>
      <c r="VTP134" s="140"/>
      <c r="VTQ134" s="140"/>
      <c r="VTR134" s="140"/>
      <c r="VTS134" s="140"/>
      <c r="VTT134" s="140"/>
      <c r="VTU134" s="140"/>
      <c r="VTV134" s="140"/>
      <c r="VTW134" s="140"/>
      <c r="VTX134" s="140"/>
      <c r="VTY134" s="140"/>
      <c r="VTZ134" s="140"/>
      <c r="VUA134" s="140"/>
      <c r="VUB134" s="140"/>
      <c r="VUC134" s="140"/>
      <c r="VUD134" s="140"/>
      <c r="VUE134" s="140"/>
      <c r="VUF134" s="140"/>
      <c r="VUG134" s="140"/>
      <c r="VUH134" s="140"/>
      <c r="VUI134" s="140"/>
      <c r="VUJ134" s="140"/>
      <c r="VUK134" s="140"/>
      <c r="VUL134" s="140"/>
      <c r="VUM134" s="140"/>
      <c r="VUN134" s="140"/>
      <c r="VUO134" s="140"/>
      <c r="VUP134" s="140"/>
      <c r="VUQ134" s="140"/>
      <c r="VUR134" s="140"/>
      <c r="VUS134" s="140"/>
      <c r="VUT134" s="140"/>
      <c r="VUU134" s="140"/>
      <c r="VUV134" s="140"/>
      <c r="VUW134" s="140"/>
      <c r="VUX134" s="140"/>
      <c r="VUY134" s="140"/>
      <c r="VUZ134" s="140"/>
      <c r="VVA134" s="140"/>
      <c r="VVB134" s="140"/>
      <c r="VVC134" s="140"/>
      <c r="VVD134" s="140"/>
      <c r="VVE134" s="140"/>
      <c r="VVF134" s="140"/>
      <c r="VVG134" s="140"/>
      <c r="VVH134" s="140"/>
      <c r="VVI134" s="140"/>
      <c r="VVJ134" s="140"/>
      <c r="VVK134" s="140"/>
      <c r="VVL134" s="140"/>
      <c r="VVM134" s="140"/>
      <c r="VVN134" s="140"/>
      <c r="VVO134" s="140"/>
      <c r="VVP134" s="140"/>
      <c r="VVQ134" s="140"/>
      <c r="VVR134" s="140"/>
      <c r="VVS134" s="140"/>
      <c r="VVT134" s="140"/>
      <c r="VVU134" s="140"/>
      <c r="VVV134" s="140"/>
      <c r="VVW134" s="140"/>
      <c r="VVX134" s="140"/>
      <c r="VVY134" s="140"/>
      <c r="VVZ134" s="140"/>
      <c r="VWA134" s="140"/>
      <c r="VWB134" s="140"/>
      <c r="VWC134" s="140"/>
      <c r="VWD134" s="140"/>
      <c r="VWE134" s="140"/>
      <c r="VWF134" s="140"/>
      <c r="VWG134" s="140"/>
      <c r="VWH134" s="140"/>
      <c r="VWI134" s="140"/>
      <c r="VWJ134" s="140"/>
      <c r="VWK134" s="140"/>
      <c r="VWL134" s="140"/>
      <c r="VWM134" s="140"/>
      <c r="VWN134" s="140"/>
      <c r="VWO134" s="140"/>
      <c r="VWP134" s="140"/>
      <c r="VWQ134" s="140"/>
      <c r="VWR134" s="140"/>
      <c r="VWS134" s="140"/>
      <c r="VWT134" s="140"/>
      <c r="VWU134" s="140"/>
      <c r="VWV134" s="140"/>
      <c r="VWW134" s="140"/>
      <c r="VWX134" s="140"/>
      <c r="VWY134" s="140"/>
      <c r="VWZ134" s="140"/>
      <c r="VXA134" s="140"/>
      <c r="VXB134" s="140"/>
      <c r="VXC134" s="140"/>
      <c r="VXD134" s="140"/>
      <c r="VXE134" s="140"/>
      <c r="VXF134" s="140"/>
      <c r="VXG134" s="140"/>
      <c r="VXH134" s="140"/>
      <c r="VXI134" s="140"/>
      <c r="VXJ134" s="140"/>
      <c r="VXK134" s="140"/>
      <c r="VXL134" s="140"/>
      <c r="VXM134" s="140"/>
      <c r="VXN134" s="140"/>
      <c r="VXO134" s="140"/>
      <c r="VXP134" s="140"/>
      <c r="VXQ134" s="140"/>
      <c r="VXR134" s="140"/>
      <c r="VXS134" s="140"/>
      <c r="VXT134" s="140"/>
      <c r="VXU134" s="140"/>
      <c r="VXV134" s="140"/>
      <c r="VXW134" s="140"/>
      <c r="VXX134" s="140"/>
      <c r="VXY134" s="140"/>
      <c r="VXZ134" s="140"/>
      <c r="VYA134" s="140"/>
      <c r="VYB134" s="140"/>
      <c r="VYC134" s="140"/>
      <c r="VYD134" s="140"/>
      <c r="VYE134" s="140"/>
      <c r="VYF134" s="140"/>
      <c r="VYG134" s="140"/>
      <c r="VYH134" s="140"/>
      <c r="VYI134" s="140"/>
      <c r="VYJ134" s="140"/>
      <c r="VYK134" s="140"/>
      <c r="VYL134" s="140"/>
      <c r="VYM134" s="140"/>
      <c r="VYN134" s="140"/>
      <c r="VYO134" s="140"/>
      <c r="VYP134" s="140"/>
      <c r="VYQ134" s="140"/>
      <c r="VYR134" s="140"/>
      <c r="VYS134" s="140"/>
      <c r="VYT134" s="140"/>
      <c r="VYU134" s="140"/>
      <c r="VYV134" s="140"/>
      <c r="VYW134" s="140"/>
      <c r="VYX134" s="140"/>
      <c r="VYY134" s="140"/>
      <c r="VYZ134" s="140"/>
      <c r="VZA134" s="140"/>
      <c r="VZB134" s="140"/>
      <c r="VZC134" s="140"/>
      <c r="VZD134" s="140"/>
      <c r="VZE134" s="140"/>
      <c r="VZF134" s="140"/>
      <c r="VZG134" s="140"/>
      <c r="VZH134" s="140"/>
      <c r="VZI134" s="140"/>
      <c r="VZJ134" s="140"/>
      <c r="VZK134" s="140"/>
      <c r="VZL134" s="140"/>
      <c r="VZM134" s="140"/>
      <c r="VZN134" s="140"/>
      <c r="VZO134" s="140"/>
      <c r="VZP134" s="140"/>
      <c r="VZQ134" s="140"/>
      <c r="VZR134" s="140"/>
      <c r="VZS134" s="140"/>
      <c r="VZT134" s="140"/>
      <c r="VZU134" s="140"/>
      <c r="VZV134" s="140"/>
      <c r="VZW134" s="140"/>
      <c r="VZX134" s="140"/>
      <c r="VZY134" s="140"/>
      <c r="VZZ134" s="140"/>
      <c r="WAA134" s="140"/>
      <c r="WAB134" s="140"/>
      <c r="WAC134" s="140"/>
      <c r="WAD134" s="140"/>
      <c r="WAE134" s="140"/>
      <c r="WAF134" s="140"/>
      <c r="WAG134" s="140"/>
      <c r="WAH134" s="140"/>
      <c r="WAI134" s="140"/>
      <c r="WAJ134" s="140"/>
      <c r="WAK134" s="140"/>
      <c r="WAL134" s="140"/>
      <c r="WAM134" s="140"/>
      <c r="WAN134" s="140"/>
      <c r="WAO134" s="140"/>
      <c r="WAP134" s="140"/>
      <c r="WAQ134" s="140"/>
      <c r="WAR134" s="140"/>
      <c r="WAS134" s="140"/>
      <c r="WAT134" s="140"/>
      <c r="WAU134" s="140"/>
      <c r="WAV134" s="140"/>
      <c r="WAW134" s="140"/>
      <c r="WAX134" s="140"/>
      <c r="WAY134" s="140"/>
      <c r="WAZ134" s="140"/>
      <c r="WBA134" s="140"/>
      <c r="WBB134" s="140"/>
      <c r="WBC134" s="140"/>
      <c r="WBD134" s="140"/>
      <c r="WBE134" s="140"/>
      <c r="WBF134" s="140"/>
      <c r="WBG134" s="140"/>
      <c r="WBH134" s="140"/>
      <c r="WBI134" s="140"/>
      <c r="WBJ134" s="140"/>
      <c r="WBK134" s="140"/>
      <c r="WBL134" s="140"/>
      <c r="WBM134" s="140"/>
      <c r="WBN134" s="140"/>
      <c r="WBO134" s="140"/>
      <c r="WBP134" s="140"/>
      <c r="WBQ134" s="140"/>
      <c r="WBR134" s="140"/>
      <c r="WBS134" s="140"/>
      <c r="WBT134" s="140"/>
      <c r="WBU134" s="140"/>
      <c r="WBV134" s="140"/>
      <c r="WBW134" s="140"/>
      <c r="WBX134" s="140"/>
      <c r="WBY134" s="140"/>
      <c r="WBZ134" s="140"/>
      <c r="WCA134" s="140"/>
      <c r="WCB134" s="140"/>
      <c r="WCC134" s="140"/>
      <c r="WCD134" s="140"/>
      <c r="WCE134" s="140"/>
      <c r="WCF134" s="140"/>
      <c r="WCG134" s="140"/>
      <c r="WCH134" s="140"/>
      <c r="WCI134" s="140"/>
      <c r="WCJ134" s="140"/>
      <c r="WCK134" s="140"/>
      <c r="WCL134" s="140"/>
      <c r="WCM134" s="140"/>
      <c r="WCN134" s="140"/>
      <c r="WCO134" s="140"/>
      <c r="WCP134" s="140"/>
      <c r="WCQ134" s="140"/>
      <c r="WCR134" s="140"/>
      <c r="WCS134" s="140"/>
      <c r="WCT134" s="140"/>
      <c r="WCU134" s="140"/>
      <c r="WCV134" s="140"/>
      <c r="WCW134" s="140"/>
      <c r="WCX134" s="140"/>
      <c r="WCY134" s="140"/>
      <c r="WCZ134" s="140"/>
      <c r="WDA134" s="140"/>
      <c r="WDB134" s="140"/>
      <c r="WDC134" s="140"/>
      <c r="WDD134" s="140"/>
      <c r="WDE134" s="140"/>
      <c r="WDF134" s="140"/>
      <c r="WDG134" s="140"/>
      <c r="WDH134" s="140"/>
      <c r="WDI134" s="140"/>
      <c r="WDJ134" s="140"/>
      <c r="WDK134" s="140"/>
      <c r="WDL134" s="140"/>
      <c r="WDM134" s="140"/>
      <c r="WDN134" s="140"/>
      <c r="WDO134" s="140"/>
      <c r="WDP134" s="140"/>
      <c r="WDQ134" s="140"/>
      <c r="WDR134" s="140"/>
      <c r="WDS134" s="140"/>
      <c r="WDT134" s="140"/>
      <c r="WDU134" s="140"/>
      <c r="WDV134" s="140"/>
      <c r="WDW134" s="140"/>
      <c r="WDX134" s="140"/>
      <c r="WDY134" s="140"/>
      <c r="WDZ134" s="140"/>
      <c r="WEA134" s="140"/>
      <c r="WEB134" s="140"/>
      <c r="WEC134" s="140"/>
      <c r="WED134" s="140"/>
      <c r="WEE134" s="140"/>
      <c r="WEF134" s="140"/>
      <c r="WEG134" s="140"/>
      <c r="WEH134" s="140"/>
      <c r="WEI134" s="140"/>
      <c r="WEJ134" s="140"/>
      <c r="WEK134" s="140"/>
      <c r="WEL134" s="140"/>
      <c r="WEM134" s="140"/>
      <c r="WEN134" s="140"/>
      <c r="WEO134" s="140"/>
      <c r="WEP134" s="140"/>
      <c r="WEQ134" s="140"/>
      <c r="WER134" s="140"/>
      <c r="WES134" s="140"/>
      <c r="WET134" s="140"/>
      <c r="WEU134" s="140"/>
      <c r="WEV134" s="140"/>
      <c r="WEW134" s="140"/>
      <c r="WEX134" s="140"/>
      <c r="WEY134" s="140"/>
      <c r="WEZ134" s="140"/>
      <c r="WFA134" s="140"/>
      <c r="WFB134" s="140"/>
      <c r="WFC134" s="140"/>
      <c r="WFD134" s="140"/>
      <c r="WFE134" s="140"/>
      <c r="WFF134" s="140"/>
      <c r="WFG134" s="140"/>
      <c r="WFH134" s="140"/>
      <c r="WFI134" s="140"/>
      <c r="WFJ134" s="140"/>
      <c r="WFK134" s="140"/>
      <c r="WFL134" s="140"/>
      <c r="WFM134" s="140"/>
      <c r="WFN134" s="140"/>
      <c r="WFO134" s="140"/>
      <c r="WFP134" s="140"/>
      <c r="WFQ134" s="140"/>
      <c r="WFR134" s="140"/>
      <c r="WFS134" s="140"/>
      <c r="WFT134" s="140"/>
      <c r="WFU134" s="140"/>
      <c r="WFV134" s="140"/>
      <c r="WFW134" s="140"/>
      <c r="WFX134" s="140"/>
      <c r="WFY134" s="140"/>
      <c r="WFZ134" s="140"/>
      <c r="WGA134" s="140"/>
      <c r="WGB134" s="140"/>
      <c r="WGC134" s="140"/>
      <c r="WGD134" s="140"/>
      <c r="WGE134" s="140"/>
      <c r="WGF134" s="140"/>
      <c r="WGG134" s="140"/>
      <c r="WGH134" s="140"/>
      <c r="WGI134" s="140"/>
      <c r="WGJ134" s="140"/>
      <c r="WGK134" s="140"/>
      <c r="WGL134" s="140"/>
      <c r="WGM134" s="140"/>
      <c r="WGN134" s="140"/>
      <c r="WGO134" s="140"/>
      <c r="WGP134" s="140"/>
      <c r="WGQ134" s="140"/>
      <c r="WGR134" s="140"/>
      <c r="WGS134" s="140"/>
      <c r="WGT134" s="140"/>
      <c r="WGU134" s="140"/>
      <c r="WGV134" s="140"/>
      <c r="WGW134" s="140"/>
      <c r="WGX134" s="140"/>
      <c r="WGY134" s="140"/>
      <c r="WGZ134" s="140"/>
      <c r="WHA134" s="140"/>
      <c r="WHB134" s="140"/>
      <c r="WHC134" s="140"/>
      <c r="WHD134" s="140"/>
      <c r="WHE134" s="140"/>
      <c r="WHF134" s="140"/>
      <c r="WHG134" s="140"/>
      <c r="WHH134" s="140"/>
      <c r="WHI134" s="140"/>
      <c r="WHJ134" s="140"/>
      <c r="WHK134" s="140"/>
      <c r="WHL134" s="140"/>
      <c r="WHM134" s="140"/>
      <c r="WHN134" s="140"/>
      <c r="WHO134" s="140"/>
      <c r="WHP134" s="140"/>
      <c r="WHQ134" s="140"/>
      <c r="WHR134" s="140"/>
      <c r="WHS134" s="140"/>
      <c r="WHT134" s="140"/>
      <c r="WHU134" s="140"/>
      <c r="WHV134" s="140"/>
      <c r="WHW134" s="140"/>
      <c r="WHX134" s="140"/>
      <c r="WHY134" s="140"/>
      <c r="WHZ134" s="140"/>
      <c r="WIA134" s="140"/>
      <c r="WIB134" s="140"/>
      <c r="WIC134" s="140"/>
      <c r="WID134" s="140"/>
      <c r="WIE134" s="140"/>
      <c r="WIF134" s="140"/>
      <c r="WIG134" s="140"/>
      <c r="WIH134" s="140"/>
      <c r="WII134" s="140"/>
      <c r="WIJ134" s="140"/>
      <c r="WIK134" s="140"/>
      <c r="WIL134" s="140"/>
      <c r="WIM134" s="140"/>
      <c r="WIN134" s="140"/>
      <c r="WIO134" s="140"/>
      <c r="WIP134" s="140"/>
      <c r="WIQ134" s="140"/>
      <c r="WIR134" s="140"/>
      <c r="WIS134" s="140"/>
      <c r="WIT134" s="140"/>
      <c r="WIU134" s="140"/>
      <c r="WIV134" s="140"/>
      <c r="WIW134" s="140"/>
      <c r="WIX134" s="140"/>
      <c r="WIY134" s="140"/>
      <c r="WIZ134" s="140"/>
      <c r="WJA134" s="140"/>
      <c r="WJB134" s="140"/>
      <c r="WJC134" s="140"/>
      <c r="WJD134" s="140"/>
      <c r="WJE134" s="140"/>
      <c r="WJF134" s="140"/>
      <c r="WJG134" s="140"/>
      <c r="WJH134" s="140"/>
      <c r="WJI134" s="140"/>
      <c r="WJJ134" s="140"/>
      <c r="WJK134" s="140"/>
      <c r="WJL134" s="140"/>
      <c r="WJM134" s="140"/>
      <c r="WJN134" s="140"/>
      <c r="WJO134" s="140"/>
      <c r="WJP134" s="140"/>
      <c r="WJQ134" s="140"/>
      <c r="WJR134" s="140"/>
      <c r="WJS134" s="140"/>
      <c r="WJT134" s="140"/>
      <c r="WJU134" s="140"/>
      <c r="WJV134" s="140"/>
      <c r="WJW134" s="140"/>
      <c r="WJX134" s="140"/>
      <c r="WJY134" s="140"/>
      <c r="WJZ134" s="140"/>
      <c r="WKA134" s="140"/>
      <c r="WKB134" s="140"/>
      <c r="WKC134" s="140"/>
      <c r="WKD134" s="140"/>
      <c r="WKE134" s="140"/>
      <c r="WKF134" s="140"/>
      <c r="WKG134" s="140"/>
      <c r="WKH134" s="140"/>
      <c r="WKI134" s="140"/>
      <c r="WKJ134" s="140"/>
      <c r="WKK134" s="140"/>
      <c r="WKL134" s="140"/>
      <c r="WKM134" s="140"/>
      <c r="WKN134" s="140"/>
      <c r="WKO134" s="140"/>
      <c r="WKP134" s="140"/>
      <c r="WKQ134" s="140"/>
      <c r="WKR134" s="140"/>
      <c r="WKS134" s="140"/>
      <c r="WKT134" s="140"/>
      <c r="WKU134" s="140"/>
      <c r="WKV134" s="140"/>
      <c r="WKW134" s="140"/>
      <c r="WKX134" s="140"/>
      <c r="WKY134" s="140"/>
      <c r="WKZ134" s="140"/>
      <c r="WLA134" s="140"/>
      <c r="WLB134" s="140"/>
      <c r="WLC134" s="140"/>
      <c r="WLD134" s="140"/>
      <c r="WLE134" s="140"/>
      <c r="WLF134" s="140"/>
      <c r="WLG134" s="140"/>
      <c r="WLH134" s="140"/>
      <c r="WLI134" s="140"/>
      <c r="WLJ134" s="140"/>
      <c r="WLK134" s="140"/>
      <c r="WLL134" s="140"/>
      <c r="WLM134" s="140"/>
      <c r="WLN134" s="140"/>
      <c r="WLO134" s="140"/>
      <c r="WLP134" s="140"/>
      <c r="WLQ134" s="140"/>
      <c r="WLR134" s="140"/>
      <c r="WLS134" s="140"/>
      <c r="WLT134" s="140"/>
      <c r="WLU134" s="140"/>
      <c r="WLV134" s="140"/>
      <c r="WLW134" s="140"/>
      <c r="WLX134" s="140"/>
      <c r="WLY134" s="140"/>
      <c r="WLZ134" s="140"/>
      <c r="WMA134" s="140"/>
      <c r="WMB134" s="140"/>
      <c r="WMC134" s="140"/>
      <c r="WMD134" s="140"/>
      <c r="WME134" s="140"/>
      <c r="WMF134" s="140"/>
      <c r="WMG134" s="140"/>
      <c r="WMH134" s="140"/>
      <c r="WMI134" s="140"/>
      <c r="WMJ134" s="140"/>
      <c r="WMK134" s="140"/>
      <c r="WML134" s="140"/>
      <c r="WMM134" s="140"/>
      <c r="WMN134" s="140"/>
      <c r="WMO134" s="140"/>
      <c r="WMP134" s="140"/>
      <c r="WMQ134" s="140"/>
      <c r="WMR134" s="140"/>
      <c r="WMS134" s="140"/>
      <c r="WMT134" s="140"/>
      <c r="WMU134" s="140"/>
      <c r="WMV134" s="140"/>
      <c r="WMW134" s="140"/>
      <c r="WMX134" s="140"/>
      <c r="WMY134" s="140"/>
      <c r="WMZ134" s="140"/>
      <c r="WNA134" s="140"/>
      <c r="WNB134" s="140"/>
      <c r="WNC134" s="140"/>
      <c r="WND134" s="140"/>
      <c r="WNE134" s="140"/>
      <c r="WNF134" s="140"/>
      <c r="WNG134" s="140"/>
      <c r="WNH134" s="140"/>
      <c r="WNI134" s="140"/>
      <c r="WNJ134" s="140"/>
      <c r="WNK134" s="140"/>
      <c r="WNL134" s="140"/>
      <c r="WNM134" s="140"/>
      <c r="WNN134" s="140"/>
      <c r="WNO134" s="140"/>
      <c r="WNP134" s="140"/>
      <c r="WNQ134" s="140"/>
      <c r="WNR134" s="140"/>
      <c r="WNS134" s="140"/>
      <c r="WNT134" s="140"/>
      <c r="WNU134" s="140"/>
      <c r="WNV134" s="140"/>
      <c r="WNW134" s="140"/>
      <c r="WNX134" s="140"/>
      <c r="WNY134" s="140"/>
      <c r="WNZ134" s="140"/>
      <c r="WOA134" s="140"/>
      <c r="WOB134" s="140"/>
      <c r="WOC134" s="140"/>
      <c r="WOD134" s="140"/>
      <c r="WOE134" s="140"/>
      <c r="WOF134" s="140"/>
      <c r="WOG134" s="140"/>
      <c r="WOH134" s="140"/>
      <c r="WOI134" s="140"/>
      <c r="WOJ134" s="140"/>
      <c r="WOK134" s="140"/>
      <c r="WOL134" s="140"/>
      <c r="WOM134" s="140"/>
      <c r="WON134" s="140"/>
      <c r="WOO134" s="140"/>
      <c r="WOP134" s="140"/>
      <c r="WOQ134" s="140"/>
      <c r="WOR134" s="140"/>
      <c r="WOS134" s="140"/>
      <c r="WOT134" s="140"/>
      <c r="WOU134" s="140"/>
      <c r="WOV134" s="140"/>
      <c r="WOW134" s="140"/>
      <c r="WOX134" s="140"/>
      <c r="WOY134" s="140"/>
      <c r="WOZ134" s="140"/>
      <c r="WPA134" s="140"/>
      <c r="WPB134" s="140"/>
      <c r="WPC134" s="140"/>
      <c r="WPD134" s="140"/>
      <c r="WPE134" s="140"/>
      <c r="WPF134" s="140"/>
      <c r="WPG134" s="140"/>
      <c r="WPH134" s="140"/>
      <c r="WPI134" s="140"/>
      <c r="WPJ134" s="140"/>
      <c r="WPK134" s="140"/>
      <c r="WPL134" s="140"/>
      <c r="WPM134" s="140"/>
      <c r="WPN134" s="140"/>
      <c r="WPO134" s="140"/>
      <c r="WPP134" s="140"/>
      <c r="WPQ134" s="140"/>
      <c r="WPR134" s="140"/>
      <c r="WPS134" s="140"/>
      <c r="WPT134" s="140"/>
      <c r="WPU134" s="140"/>
      <c r="WPV134" s="140"/>
      <c r="WPW134" s="140"/>
      <c r="WPX134" s="140"/>
      <c r="WPY134" s="140"/>
      <c r="WPZ134" s="140"/>
      <c r="WQA134" s="140"/>
      <c r="WQB134" s="140"/>
      <c r="WQC134" s="140"/>
      <c r="WQD134" s="140"/>
      <c r="WQE134" s="140"/>
      <c r="WQF134" s="140"/>
      <c r="WQG134" s="140"/>
      <c r="WQH134" s="140"/>
      <c r="WQI134" s="140"/>
      <c r="WQJ134" s="140"/>
      <c r="WQK134" s="140"/>
      <c r="WQL134" s="140"/>
      <c r="WQM134" s="140"/>
      <c r="WQN134" s="140"/>
      <c r="WQO134" s="140"/>
      <c r="WQP134" s="140"/>
      <c r="WQQ134" s="140"/>
      <c r="WQR134" s="140"/>
      <c r="WQS134" s="140"/>
      <c r="WQT134" s="140"/>
      <c r="WQU134" s="140"/>
      <c r="WQV134" s="140"/>
      <c r="WQW134" s="140"/>
      <c r="WQX134" s="140"/>
      <c r="WQY134" s="140"/>
      <c r="WQZ134" s="140"/>
      <c r="WRA134" s="140"/>
      <c r="WRB134" s="140"/>
      <c r="WRC134" s="140"/>
      <c r="WRD134" s="140"/>
      <c r="WRE134" s="140"/>
      <c r="WRF134" s="140"/>
      <c r="WRG134" s="140"/>
      <c r="WRH134" s="140"/>
      <c r="WRI134" s="140"/>
      <c r="WRJ134" s="140"/>
      <c r="WRK134" s="140"/>
      <c r="WRL134" s="140"/>
      <c r="WRM134" s="140"/>
      <c r="WRN134" s="140"/>
      <c r="WRO134" s="140"/>
      <c r="WRP134" s="140"/>
      <c r="WRQ134" s="140"/>
      <c r="WRR134" s="140"/>
      <c r="WRS134" s="140"/>
      <c r="WRT134" s="140"/>
      <c r="WRU134" s="140"/>
      <c r="WRV134" s="140"/>
      <c r="WRW134" s="140"/>
      <c r="WRX134" s="140"/>
      <c r="WRY134" s="140"/>
      <c r="WRZ134" s="140"/>
      <c r="WSA134" s="140"/>
      <c r="WSB134" s="140"/>
      <c r="WSC134" s="140"/>
      <c r="WSD134" s="140"/>
      <c r="WSE134" s="140"/>
      <c r="WSF134" s="140"/>
      <c r="WSG134" s="140"/>
      <c r="WSH134" s="140"/>
      <c r="WSI134" s="140"/>
      <c r="WSJ134" s="140"/>
      <c r="WSK134" s="140"/>
      <c r="WSL134" s="140"/>
      <c r="WSM134" s="140"/>
      <c r="WSN134" s="140"/>
      <c r="WSO134" s="140"/>
      <c r="WSP134" s="140"/>
      <c r="WSQ134" s="140"/>
      <c r="WSR134" s="140"/>
      <c r="WSS134" s="140"/>
      <c r="WST134" s="140"/>
      <c r="WSU134" s="140"/>
      <c r="WSV134" s="140"/>
      <c r="WSW134" s="140"/>
      <c r="WSX134" s="140"/>
      <c r="WSY134" s="140"/>
      <c r="WSZ134" s="140"/>
      <c r="WTA134" s="140"/>
      <c r="WTB134" s="140"/>
      <c r="WTC134" s="140"/>
      <c r="WTD134" s="140"/>
      <c r="WTE134" s="140"/>
      <c r="WTF134" s="140"/>
      <c r="WTG134" s="140"/>
      <c r="WTH134" s="140"/>
      <c r="WTI134" s="140"/>
      <c r="WTJ134" s="140"/>
      <c r="WTK134" s="140"/>
      <c r="WTL134" s="140"/>
      <c r="WTM134" s="140"/>
      <c r="WTN134" s="140"/>
      <c r="WTO134" s="140"/>
      <c r="WTP134" s="140"/>
      <c r="WTQ134" s="140"/>
      <c r="WTR134" s="140"/>
      <c r="WTS134" s="140"/>
      <c r="WTT134" s="140"/>
      <c r="WTU134" s="140"/>
      <c r="WTV134" s="140"/>
      <c r="WTW134" s="140"/>
      <c r="WTX134" s="140"/>
      <c r="WTY134" s="140"/>
      <c r="WTZ134" s="140"/>
      <c r="WUA134" s="140"/>
      <c r="WUB134" s="140"/>
      <c r="WUC134" s="140"/>
      <c r="WUD134" s="140"/>
      <c r="WUE134" s="140"/>
      <c r="WUF134" s="140"/>
      <c r="WUG134" s="140"/>
      <c r="WUH134" s="140"/>
      <c r="WUI134" s="140"/>
      <c r="WUJ134" s="140"/>
      <c r="WUK134" s="140"/>
      <c r="WUL134" s="140"/>
      <c r="WUM134" s="140"/>
      <c r="WUN134" s="140"/>
      <c r="WUO134" s="140"/>
      <c r="WUP134" s="140"/>
      <c r="WUQ134" s="140"/>
      <c r="WUR134" s="140"/>
      <c r="WUS134" s="140"/>
      <c r="WUT134" s="140"/>
      <c r="WUU134" s="140"/>
      <c r="WUV134" s="140"/>
      <c r="WUW134" s="140"/>
      <c r="WUX134" s="140"/>
      <c r="WUY134" s="140"/>
      <c r="WUZ134" s="140"/>
      <c r="WVA134" s="140"/>
      <c r="WVB134" s="140"/>
      <c r="WVC134" s="140"/>
      <c r="WVD134" s="140"/>
      <c r="WVE134" s="140"/>
      <c r="WVF134" s="140"/>
      <c r="WVG134" s="140"/>
      <c r="WVH134" s="140"/>
      <c r="WVI134" s="140"/>
      <c r="WVJ134" s="140"/>
      <c r="WVK134" s="140"/>
      <c r="WVL134" s="140"/>
      <c r="WVM134" s="140"/>
      <c r="WVN134" s="140"/>
      <c r="WVO134" s="140"/>
      <c r="WVP134" s="140"/>
      <c r="WVQ134" s="140"/>
      <c r="WVR134" s="140"/>
      <c r="WVS134" s="140"/>
      <c r="WVT134" s="140"/>
      <c r="WVU134" s="140"/>
      <c r="WVV134" s="140"/>
      <c r="WVW134" s="140"/>
      <c r="WVX134" s="140"/>
      <c r="WVY134" s="140"/>
      <c r="WVZ134" s="140"/>
      <c r="WWA134" s="140"/>
      <c r="WWB134" s="140"/>
      <c r="WWC134" s="140"/>
      <c r="WWD134" s="140"/>
      <c r="WWE134" s="140"/>
      <c r="WWF134" s="140"/>
      <c r="WWG134" s="140"/>
      <c r="WWH134" s="140"/>
      <c r="WWI134" s="140"/>
      <c r="WWJ134" s="140"/>
      <c r="WWK134" s="140"/>
      <c r="WWL134" s="140"/>
      <c r="WWM134" s="140"/>
      <c r="WWN134" s="140"/>
      <c r="WWO134" s="140"/>
      <c r="WWP134" s="140"/>
      <c r="WWQ134" s="140"/>
      <c r="WWR134" s="140"/>
      <c r="WWS134" s="140"/>
      <c r="WWT134" s="140"/>
      <c r="WWU134" s="140"/>
      <c r="WWV134" s="140"/>
      <c r="WWW134" s="140"/>
      <c r="WWX134" s="140"/>
      <c r="WWY134" s="140"/>
      <c r="WWZ134" s="140"/>
      <c r="WXA134" s="140"/>
      <c r="WXB134" s="140"/>
      <c r="WXC134" s="140"/>
      <c r="WXD134" s="140"/>
      <c r="WXE134" s="140"/>
      <c r="WXF134" s="140"/>
      <c r="WXG134" s="140"/>
      <c r="WXH134" s="140"/>
      <c r="WXI134" s="140"/>
      <c r="WXJ134" s="140"/>
      <c r="WXK134" s="140"/>
      <c r="WXL134" s="140"/>
      <c r="WXM134" s="140"/>
      <c r="WXN134" s="140"/>
      <c r="WXO134" s="140"/>
      <c r="WXP134" s="140"/>
      <c r="WXQ134" s="140"/>
      <c r="WXR134" s="140"/>
      <c r="WXS134" s="140"/>
      <c r="WXT134" s="140"/>
      <c r="WXU134" s="140"/>
      <c r="WXV134" s="140"/>
      <c r="WXW134" s="140"/>
      <c r="WXX134" s="140"/>
      <c r="WXY134" s="140"/>
      <c r="WXZ134" s="140"/>
      <c r="WYA134" s="140"/>
      <c r="WYB134" s="140"/>
      <c r="WYC134" s="140"/>
      <c r="WYD134" s="140"/>
      <c r="WYE134" s="140"/>
      <c r="WYF134" s="140"/>
      <c r="WYG134" s="140"/>
      <c r="WYH134" s="140"/>
      <c r="WYI134" s="140"/>
      <c r="WYJ134" s="140"/>
      <c r="WYK134" s="140"/>
      <c r="WYL134" s="140"/>
      <c r="WYM134" s="140"/>
      <c r="WYN134" s="140"/>
      <c r="WYO134" s="140"/>
      <c r="WYP134" s="140"/>
      <c r="WYQ134" s="140"/>
      <c r="WYR134" s="140"/>
      <c r="WYS134" s="140"/>
      <c r="WYT134" s="140"/>
      <c r="WYU134" s="140"/>
      <c r="WYV134" s="140"/>
      <c r="WYW134" s="140"/>
      <c r="WYX134" s="140"/>
      <c r="WYY134" s="140"/>
      <c r="WYZ134" s="140"/>
      <c r="WZA134" s="140"/>
      <c r="WZB134" s="140"/>
      <c r="WZC134" s="140"/>
      <c r="WZD134" s="140"/>
      <c r="WZE134" s="140"/>
      <c r="WZF134" s="140"/>
      <c r="WZG134" s="140"/>
      <c r="WZH134" s="140"/>
      <c r="WZI134" s="140"/>
      <c r="WZJ134" s="140"/>
      <c r="WZK134" s="140"/>
      <c r="WZL134" s="140"/>
      <c r="WZM134" s="140"/>
      <c r="WZN134" s="140"/>
      <c r="WZO134" s="140"/>
      <c r="WZP134" s="140"/>
      <c r="WZQ134" s="140"/>
      <c r="WZR134" s="140"/>
      <c r="WZS134" s="140"/>
      <c r="WZT134" s="140"/>
      <c r="WZU134" s="140"/>
      <c r="WZV134" s="140"/>
      <c r="WZW134" s="140"/>
      <c r="WZX134" s="140"/>
      <c r="WZY134" s="140"/>
      <c r="WZZ134" s="140"/>
      <c r="XAA134" s="140"/>
      <c r="XAB134" s="140"/>
      <c r="XAC134" s="140"/>
      <c r="XAD134" s="140"/>
      <c r="XAE134" s="140"/>
      <c r="XAF134" s="140"/>
      <c r="XAG134" s="140"/>
      <c r="XAH134" s="140"/>
      <c r="XAI134" s="140"/>
      <c r="XAJ134" s="140"/>
      <c r="XAK134" s="140"/>
      <c r="XAL134" s="140"/>
      <c r="XAM134" s="140"/>
      <c r="XAN134" s="140"/>
      <c r="XAO134" s="140"/>
      <c r="XAP134" s="140"/>
      <c r="XAQ134" s="140"/>
      <c r="XAR134" s="140"/>
      <c r="XAS134" s="140"/>
      <c r="XAT134" s="140"/>
      <c r="XAU134" s="140"/>
      <c r="XAV134" s="140"/>
      <c r="XAW134" s="140"/>
      <c r="XAX134" s="140"/>
      <c r="XAY134" s="140"/>
      <c r="XAZ134" s="140"/>
      <c r="XBA134" s="140"/>
      <c r="XBB134" s="140"/>
      <c r="XBC134" s="140"/>
      <c r="XBD134" s="140"/>
      <c r="XBE134" s="140"/>
      <c r="XBF134" s="140"/>
      <c r="XBG134" s="140"/>
      <c r="XBH134" s="140"/>
      <c r="XBI134" s="140"/>
      <c r="XBJ134" s="140"/>
      <c r="XBK134" s="140"/>
      <c r="XBL134" s="140"/>
      <c r="XBM134" s="140"/>
      <c r="XBN134" s="140"/>
      <c r="XBO134" s="140"/>
      <c r="XBP134" s="140"/>
      <c r="XBQ134" s="140"/>
      <c r="XBR134" s="140"/>
      <c r="XBS134" s="140"/>
      <c r="XBT134" s="140"/>
      <c r="XBU134" s="140"/>
      <c r="XBV134" s="140"/>
      <c r="XBW134" s="140"/>
      <c r="XBX134" s="140"/>
      <c r="XBY134" s="140"/>
      <c r="XBZ134" s="140"/>
      <c r="XCA134" s="140"/>
      <c r="XCB134" s="140"/>
      <c r="XCC134" s="140"/>
      <c r="XCD134" s="140"/>
      <c r="XCE134" s="140"/>
      <c r="XCF134" s="140"/>
      <c r="XCG134" s="140"/>
      <c r="XCH134" s="140"/>
      <c r="XCI134" s="140"/>
      <c r="XCJ134" s="140"/>
      <c r="XCK134" s="140"/>
      <c r="XCL134" s="140"/>
      <c r="XCM134" s="140"/>
      <c r="XCN134" s="140"/>
      <c r="XCO134" s="140"/>
      <c r="XCP134" s="140"/>
      <c r="XCQ134" s="140"/>
      <c r="XCR134" s="140"/>
      <c r="XCS134" s="140"/>
      <c r="XCT134" s="140"/>
      <c r="XCU134" s="140"/>
      <c r="XCV134" s="140"/>
      <c r="XCW134" s="140"/>
      <c r="XCX134" s="140"/>
      <c r="XCY134" s="140"/>
      <c r="XCZ134" s="140"/>
      <c r="XDA134" s="140"/>
      <c r="XDB134" s="140"/>
      <c r="XDC134" s="140"/>
      <c r="XDD134" s="140"/>
      <c r="XDE134" s="140"/>
      <c r="XDF134" s="140"/>
      <c r="XDG134" s="140"/>
      <c r="XDH134" s="140"/>
      <c r="XDI134" s="140"/>
      <c r="XDJ134" s="140"/>
      <c r="XDK134" s="140"/>
      <c r="XDL134" s="140"/>
      <c r="XDM134" s="140"/>
      <c r="XDN134" s="140"/>
      <c r="XDO134" s="140"/>
      <c r="XDP134" s="140"/>
      <c r="XDQ134" s="140"/>
      <c r="XDR134" s="140"/>
      <c r="XDS134" s="140"/>
      <c r="XDT134" s="140"/>
      <c r="XDU134" s="140"/>
      <c r="XDV134" s="140"/>
      <c r="XDW134" s="140"/>
      <c r="XDX134" s="140"/>
      <c r="XDY134" s="140"/>
      <c r="XDZ134" s="140"/>
      <c r="XEA134" s="140"/>
      <c r="XEB134" s="140"/>
      <c r="XEC134" s="140"/>
      <c r="XED134" s="140"/>
      <c r="XEE134" s="140"/>
      <c r="XEF134" s="140"/>
      <c r="XEG134" s="140"/>
      <c r="XEH134" s="140"/>
      <c r="XEI134" s="140"/>
      <c r="XEJ134" s="140"/>
      <c r="XEK134" s="140"/>
      <c r="XEL134" s="140"/>
      <c r="XEM134" s="140"/>
      <c r="XEN134" s="140"/>
      <c r="XEO134" s="140"/>
      <c r="XEP134" s="140"/>
      <c r="XEQ134" s="140"/>
      <c r="XER134" s="140"/>
      <c r="XES134" s="140"/>
      <c r="XET134" s="140"/>
      <c r="XEU134" s="140"/>
      <c r="XEV134" s="140"/>
      <c r="XEW134" s="140"/>
      <c r="XEX134" s="140"/>
      <c r="XEY134" s="140"/>
      <c r="XEZ134" s="140"/>
      <c r="XFA134" s="140"/>
      <c r="XFB134" s="140"/>
    </row>
    <row r="135" spans="1:16382" s="139" customFormat="1" hidden="1">
      <c r="A135" s="228"/>
      <c r="B135" s="228"/>
      <c r="C135" s="131"/>
      <c r="D135" s="228"/>
      <c r="E135" s="228"/>
      <c r="F135" s="228"/>
      <c r="G135" s="228"/>
      <c r="H135" s="228"/>
      <c r="I135" s="228"/>
      <c r="J135" s="130"/>
      <c r="K135" s="228"/>
      <c r="L135" s="228"/>
      <c r="M135" s="228"/>
      <c r="N135" s="228"/>
      <c r="O135" s="228"/>
      <c r="P135" s="228"/>
      <c r="Q135" s="228"/>
      <c r="R135" s="228"/>
      <c r="S135" s="228"/>
      <c r="T135" s="228"/>
      <c r="U135" s="227"/>
      <c r="V135" s="136"/>
      <c r="W135" s="228"/>
      <c r="X135" s="228"/>
      <c r="Y135" s="138"/>
      <c r="Z135" s="228"/>
      <c r="AA135" s="146"/>
    </row>
    <row r="136" spans="1:16382" s="139" customFormat="1" hidden="1">
      <c r="A136" s="228"/>
      <c r="B136" s="228"/>
      <c r="C136" s="131"/>
      <c r="D136" s="228"/>
      <c r="E136" s="228"/>
      <c r="F136" s="228"/>
      <c r="G136" s="228"/>
      <c r="H136" s="228"/>
      <c r="I136" s="228"/>
      <c r="J136" s="228"/>
      <c r="K136" s="228"/>
      <c r="L136" s="228"/>
      <c r="M136" s="228"/>
      <c r="N136" s="228"/>
      <c r="O136" s="228"/>
      <c r="P136" s="228"/>
      <c r="Q136" s="228"/>
      <c r="R136" s="228"/>
      <c r="S136" s="228"/>
      <c r="T136" s="228"/>
      <c r="U136" s="227"/>
      <c r="V136" s="136"/>
      <c r="W136" s="228"/>
      <c r="X136" s="228"/>
      <c r="Y136" s="138"/>
      <c r="Z136" s="228"/>
      <c r="AA136" s="146"/>
    </row>
    <row r="137" spans="1:16382" s="139" customFormat="1" hidden="1">
      <c r="A137" s="228"/>
      <c r="B137" s="130"/>
      <c r="C137" s="131"/>
      <c r="D137" s="130"/>
      <c r="E137" s="130"/>
      <c r="F137" s="130"/>
      <c r="G137" s="228"/>
      <c r="H137" s="130"/>
      <c r="I137" s="130"/>
      <c r="J137" s="130"/>
      <c r="K137" s="130"/>
      <c r="L137" s="130"/>
      <c r="M137" s="130"/>
      <c r="N137" s="130"/>
      <c r="O137" s="130"/>
      <c r="P137" s="130"/>
      <c r="Q137" s="133"/>
      <c r="R137" s="133"/>
      <c r="S137" s="133"/>
      <c r="T137" s="133"/>
      <c r="U137" s="227"/>
      <c r="V137" s="130"/>
      <c r="W137" s="130"/>
      <c r="X137" s="130"/>
      <c r="Y137" s="130"/>
      <c r="Z137" s="228"/>
      <c r="AA137" s="146"/>
    </row>
    <row r="138" spans="1:16382" s="139" customFormat="1" hidden="1">
      <c r="A138" s="228"/>
      <c r="B138" s="228"/>
      <c r="C138" s="131"/>
      <c r="D138" s="228"/>
      <c r="E138" s="228"/>
      <c r="F138" s="228"/>
      <c r="G138" s="228"/>
      <c r="H138" s="228"/>
      <c r="I138" s="228"/>
      <c r="J138" s="228"/>
      <c r="K138" s="228"/>
      <c r="L138" s="228"/>
      <c r="M138" s="228"/>
      <c r="N138" s="228"/>
      <c r="O138" s="228"/>
      <c r="P138" s="228"/>
      <c r="Q138" s="228"/>
      <c r="R138" s="228"/>
      <c r="S138" s="228"/>
      <c r="T138" s="228"/>
      <c r="U138" s="227"/>
      <c r="V138" s="136"/>
      <c r="W138" s="228"/>
      <c r="X138" s="228"/>
      <c r="Y138" s="138"/>
      <c r="Z138" s="228"/>
      <c r="AA138" s="146"/>
    </row>
    <row r="139" spans="1:16382" s="139" customFormat="1" hidden="1">
      <c r="A139" s="228"/>
      <c r="B139" s="228"/>
      <c r="C139" s="131"/>
      <c r="D139" s="228"/>
      <c r="E139" s="228"/>
      <c r="F139" s="228"/>
      <c r="G139" s="228"/>
      <c r="H139" s="228"/>
      <c r="I139" s="228"/>
      <c r="J139" s="228"/>
      <c r="K139" s="228"/>
      <c r="L139" s="228"/>
      <c r="M139" s="228"/>
      <c r="N139" s="228"/>
      <c r="O139" s="228"/>
      <c r="P139" s="228"/>
      <c r="Q139" s="228"/>
      <c r="R139" s="228"/>
      <c r="S139" s="228"/>
      <c r="T139" s="228"/>
      <c r="U139" s="227"/>
      <c r="V139" s="136"/>
      <c r="W139" s="228"/>
      <c r="X139" s="228"/>
      <c r="Y139" s="138"/>
      <c r="Z139" s="228"/>
      <c r="AA139" s="146"/>
    </row>
    <row r="140" spans="1:16382" s="139" customFormat="1" hidden="1">
      <c r="A140" s="228"/>
      <c r="B140" s="228"/>
      <c r="C140" s="131"/>
      <c r="D140" s="228"/>
      <c r="E140" s="228"/>
      <c r="F140" s="228"/>
      <c r="G140" s="228"/>
      <c r="H140" s="228"/>
      <c r="I140" s="228"/>
      <c r="J140" s="228"/>
      <c r="K140" s="228"/>
      <c r="L140" s="228"/>
      <c r="M140" s="228"/>
      <c r="N140" s="228"/>
      <c r="O140" s="228"/>
      <c r="P140" s="228"/>
      <c r="Q140" s="228"/>
      <c r="R140" s="228"/>
      <c r="S140" s="228"/>
      <c r="T140" s="228"/>
      <c r="U140" s="227"/>
      <c r="V140" s="136"/>
      <c r="W140" s="228"/>
      <c r="X140" s="228"/>
      <c r="Y140" s="138"/>
      <c r="Z140" s="228"/>
      <c r="AA140" s="146"/>
    </row>
    <row r="141" spans="1:16382" s="139" customFormat="1" hidden="1">
      <c r="A141" s="228"/>
      <c r="B141" s="228"/>
      <c r="C141" s="131"/>
      <c r="D141" s="228"/>
      <c r="E141" s="228"/>
      <c r="F141" s="228"/>
      <c r="G141" s="228"/>
      <c r="H141" s="228"/>
      <c r="I141" s="228"/>
      <c r="J141" s="228"/>
      <c r="K141" s="228"/>
      <c r="L141" s="228"/>
      <c r="M141" s="228"/>
      <c r="N141" s="228"/>
      <c r="O141" s="228"/>
      <c r="P141" s="228"/>
      <c r="Q141" s="228"/>
      <c r="R141" s="228"/>
      <c r="S141" s="228"/>
      <c r="T141" s="228"/>
      <c r="U141" s="227"/>
      <c r="V141" s="136"/>
      <c r="W141" s="228"/>
      <c r="X141" s="228"/>
      <c r="Y141" s="138"/>
      <c r="Z141" s="228"/>
      <c r="AA141" s="146"/>
    </row>
    <row r="142" spans="1:16382" s="139" customFormat="1" hidden="1">
      <c r="A142" s="228"/>
      <c r="B142" s="228"/>
      <c r="C142" s="131"/>
      <c r="D142" s="228"/>
      <c r="E142" s="228"/>
      <c r="F142" s="228"/>
      <c r="G142" s="228"/>
      <c r="H142" s="228"/>
      <c r="I142" s="228"/>
      <c r="J142" s="228"/>
      <c r="K142" s="228"/>
      <c r="L142" s="228"/>
      <c r="M142" s="228"/>
      <c r="N142" s="228"/>
      <c r="O142" s="228"/>
      <c r="P142" s="228"/>
      <c r="Q142" s="228"/>
      <c r="R142" s="228"/>
      <c r="S142" s="228"/>
      <c r="T142" s="228"/>
      <c r="U142" s="227"/>
      <c r="V142" s="136"/>
      <c r="W142" s="228"/>
      <c r="X142" s="228"/>
      <c r="Y142" s="138"/>
      <c r="Z142" s="228"/>
      <c r="AA142" s="146"/>
    </row>
    <row r="143" spans="1:16382" s="139" customFormat="1" hidden="1">
      <c r="A143" s="228"/>
      <c r="B143" s="228"/>
      <c r="C143" s="131"/>
      <c r="D143" s="228"/>
      <c r="E143" s="228"/>
      <c r="F143" s="228"/>
      <c r="G143" s="228"/>
      <c r="H143" s="228"/>
      <c r="I143" s="228"/>
      <c r="J143" s="228"/>
      <c r="K143" s="228"/>
      <c r="L143" s="228"/>
      <c r="M143" s="228"/>
      <c r="N143" s="228"/>
      <c r="O143" s="228"/>
      <c r="P143" s="228"/>
      <c r="Q143" s="228"/>
      <c r="R143" s="228"/>
      <c r="S143" s="228"/>
      <c r="T143" s="228"/>
      <c r="U143" s="227"/>
      <c r="V143" s="136"/>
      <c r="W143" s="228"/>
      <c r="X143" s="228"/>
      <c r="Y143" s="138"/>
      <c r="Z143" s="228"/>
      <c r="AA143" s="146"/>
    </row>
    <row r="144" spans="1:16382" s="139" customFormat="1" hidden="1">
      <c r="A144" s="228"/>
      <c r="B144" s="228"/>
      <c r="C144" s="131"/>
      <c r="D144" s="228"/>
      <c r="E144" s="228"/>
      <c r="F144" s="228"/>
      <c r="G144" s="228"/>
      <c r="H144" s="228"/>
      <c r="I144" s="228"/>
      <c r="J144" s="228"/>
      <c r="K144" s="228"/>
      <c r="L144" s="228"/>
      <c r="M144" s="228"/>
      <c r="N144" s="228"/>
      <c r="O144" s="228"/>
      <c r="P144" s="228"/>
      <c r="Q144" s="228"/>
      <c r="R144" s="228"/>
      <c r="S144" s="228"/>
      <c r="T144" s="228"/>
      <c r="U144" s="227"/>
      <c r="V144" s="136"/>
      <c r="W144" s="228"/>
      <c r="X144" s="228"/>
      <c r="Y144" s="138"/>
      <c r="Z144" s="228"/>
      <c r="AA144" s="146"/>
    </row>
    <row r="145" spans="1:16382" s="139" customFormat="1" hidden="1">
      <c r="A145" s="228"/>
      <c r="B145" s="228"/>
      <c r="C145" s="131"/>
      <c r="D145" s="228"/>
      <c r="E145" s="228"/>
      <c r="F145" s="228"/>
      <c r="G145" s="228"/>
      <c r="H145" s="130"/>
      <c r="I145" s="228"/>
      <c r="J145" s="228"/>
      <c r="K145" s="228"/>
      <c r="L145" s="228"/>
      <c r="M145" s="228"/>
      <c r="N145" s="228"/>
      <c r="O145" s="228"/>
      <c r="P145" s="228"/>
      <c r="Q145" s="228"/>
      <c r="R145" s="228"/>
      <c r="S145" s="228"/>
      <c r="T145" s="228"/>
      <c r="U145" s="227"/>
      <c r="V145" s="136"/>
      <c r="W145" s="228"/>
      <c r="X145" s="228"/>
      <c r="Y145" s="138"/>
      <c r="Z145" s="228"/>
      <c r="AA145" s="146"/>
    </row>
    <row r="146" spans="1:16382" s="139" customFormat="1" hidden="1">
      <c r="A146" s="228"/>
      <c r="B146" s="228"/>
      <c r="C146" s="131"/>
      <c r="D146" s="228"/>
      <c r="E146" s="228"/>
      <c r="F146" s="228"/>
      <c r="G146" s="228"/>
      <c r="H146" s="228"/>
      <c r="I146" s="228"/>
      <c r="J146" s="228"/>
      <c r="K146" s="228"/>
      <c r="L146" s="228"/>
      <c r="M146" s="228"/>
      <c r="N146" s="228"/>
      <c r="O146" s="228"/>
      <c r="P146" s="228"/>
      <c r="Q146" s="228"/>
      <c r="R146" s="228"/>
      <c r="S146" s="228"/>
      <c r="T146" s="228"/>
      <c r="U146" s="227"/>
      <c r="V146" s="136"/>
      <c r="W146" s="228"/>
      <c r="X146" s="228"/>
      <c r="Y146" s="138"/>
      <c r="Z146" s="228"/>
      <c r="AA146" s="146"/>
    </row>
    <row r="147" spans="1:16382" s="139" customFormat="1" hidden="1">
      <c r="A147" s="228"/>
      <c r="B147" s="228"/>
      <c r="C147" s="131"/>
      <c r="D147" s="228"/>
      <c r="E147" s="228"/>
      <c r="F147" s="228"/>
      <c r="G147" s="228"/>
      <c r="H147" s="228"/>
      <c r="I147" s="228"/>
      <c r="J147" s="228"/>
      <c r="K147" s="228"/>
      <c r="L147" s="228"/>
      <c r="M147" s="228"/>
      <c r="N147" s="228"/>
      <c r="O147" s="228"/>
      <c r="P147" s="228"/>
      <c r="Q147" s="228"/>
      <c r="R147" s="228"/>
      <c r="S147" s="228"/>
      <c r="T147" s="228"/>
      <c r="U147" s="227"/>
      <c r="V147" s="136"/>
      <c r="W147" s="228"/>
      <c r="X147" s="228"/>
      <c r="Y147" s="138"/>
      <c r="Z147" s="228"/>
      <c r="AA147" s="146"/>
    </row>
    <row r="148" spans="1:16382" s="139" customFormat="1" hidden="1">
      <c r="A148" s="228"/>
      <c r="B148" s="228"/>
      <c r="C148" s="131"/>
      <c r="D148" s="228"/>
      <c r="E148" s="228"/>
      <c r="F148" s="228"/>
      <c r="G148" s="228"/>
      <c r="H148" s="228"/>
      <c r="I148" s="228"/>
      <c r="J148" s="130"/>
      <c r="K148" s="228"/>
      <c r="L148" s="228"/>
      <c r="M148" s="228"/>
      <c r="N148" s="228"/>
      <c r="O148" s="228"/>
      <c r="P148" s="228"/>
      <c r="Q148" s="228"/>
      <c r="R148" s="228"/>
      <c r="S148" s="228"/>
      <c r="T148" s="228"/>
      <c r="U148" s="227"/>
      <c r="V148" s="136"/>
      <c r="W148" s="228"/>
      <c r="X148" s="228"/>
      <c r="Y148" s="138"/>
      <c r="Z148" s="228"/>
      <c r="AA148" s="146"/>
    </row>
    <row r="149" spans="1:16382" s="139" customFormat="1" hidden="1">
      <c r="A149" s="228"/>
      <c r="B149" s="228"/>
      <c r="C149" s="131"/>
      <c r="D149" s="228"/>
      <c r="E149" s="228"/>
      <c r="F149" s="228"/>
      <c r="G149" s="228"/>
      <c r="H149" s="228"/>
      <c r="I149" s="228"/>
      <c r="J149" s="130"/>
      <c r="K149" s="228"/>
      <c r="L149" s="228"/>
      <c r="M149" s="228"/>
      <c r="N149" s="228"/>
      <c r="O149" s="228"/>
      <c r="P149" s="228"/>
      <c r="Q149" s="228"/>
      <c r="R149" s="228"/>
      <c r="S149" s="228"/>
      <c r="T149" s="228"/>
      <c r="U149" s="227"/>
      <c r="V149" s="136"/>
      <c r="W149" s="228"/>
      <c r="X149" s="228"/>
      <c r="Y149" s="138"/>
      <c r="Z149" s="228"/>
      <c r="AA149" s="146"/>
    </row>
    <row r="150" spans="1:16382" s="139" customFormat="1" hidden="1">
      <c r="A150" s="228"/>
      <c r="B150" s="228"/>
      <c r="C150" s="131"/>
      <c r="D150" s="228"/>
      <c r="E150" s="228"/>
      <c r="F150" s="228"/>
      <c r="G150" s="228"/>
      <c r="H150" s="228"/>
      <c r="I150" s="228"/>
      <c r="J150" s="130"/>
      <c r="K150" s="228"/>
      <c r="L150" s="228"/>
      <c r="M150" s="228"/>
      <c r="N150" s="228"/>
      <c r="O150" s="228"/>
      <c r="P150" s="228"/>
      <c r="Q150" s="228"/>
      <c r="R150" s="228"/>
      <c r="S150" s="228"/>
      <c r="T150" s="228"/>
      <c r="U150" s="227"/>
      <c r="V150" s="136"/>
      <c r="W150" s="228"/>
      <c r="X150" s="228"/>
      <c r="Y150" s="138"/>
      <c r="Z150" s="228"/>
      <c r="AA150" s="146"/>
    </row>
    <row r="151" spans="1:16382" s="139" customFormat="1" hidden="1">
      <c r="A151" s="228"/>
      <c r="B151" s="228"/>
      <c r="C151" s="131"/>
      <c r="D151" s="228"/>
      <c r="E151" s="228"/>
      <c r="F151" s="228"/>
      <c r="G151" s="228"/>
      <c r="H151" s="228"/>
      <c r="I151" s="228"/>
      <c r="J151" s="130"/>
      <c r="K151" s="228"/>
      <c r="L151" s="228"/>
      <c r="M151" s="228"/>
      <c r="N151" s="228"/>
      <c r="O151" s="228"/>
      <c r="P151" s="228"/>
      <c r="Q151" s="228"/>
      <c r="R151" s="228"/>
      <c r="S151" s="228"/>
      <c r="T151" s="228"/>
      <c r="U151" s="227"/>
      <c r="V151" s="136"/>
      <c r="W151" s="228"/>
      <c r="X151" s="228"/>
      <c r="Y151" s="138"/>
      <c r="Z151" s="228"/>
      <c r="AA151" s="146"/>
      <c r="AB151" s="140"/>
      <c r="AC151" s="140"/>
      <c r="AD151" s="140"/>
      <c r="AE151" s="140"/>
      <c r="AF151" s="140"/>
      <c r="AG151" s="140"/>
      <c r="AH151" s="140"/>
      <c r="AI151" s="140"/>
      <c r="AJ151" s="140"/>
      <c r="AK151" s="140"/>
      <c r="AL151" s="140"/>
      <c r="AM151" s="140"/>
      <c r="AN151" s="140"/>
      <c r="AO151" s="140"/>
      <c r="AP151" s="140"/>
      <c r="AQ151" s="140"/>
      <c r="AR151" s="140"/>
      <c r="AS151" s="140"/>
      <c r="AT151" s="140"/>
      <c r="AU151" s="140"/>
      <c r="AV151" s="140"/>
      <c r="AW151" s="140"/>
      <c r="AX151" s="140"/>
      <c r="AY151" s="140"/>
      <c r="AZ151" s="140"/>
      <c r="BA151" s="140"/>
      <c r="BB151" s="140"/>
      <c r="BC151" s="140"/>
      <c r="BD151" s="140"/>
      <c r="BE151" s="140"/>
      <c r="BF151" s="140"/>
      <c r="BG151" s="140"/>
      <c r="BH151" s="140"/>
      <c r="BI151" s="140"/>
      <c r="BJ151" s="140"/>
      <c r="BK151" s="140"/>
      <c r="BL151" s="140"/>
      <c r="BM151" s="140"/>
      <c r="BN151" s="140"/>
      <c r="BO151" s="140"/>
      <c r="BP151" s="140"/>
      <c r="BQ151" s="140"/>
      <c r="BR151" s="140"/>
      <c r="BS151" s="140"/>
      <c r="BT151" s="140"/>
      <c r="BU151" s="140"/>
      <c r="BV151" s="140"/>
      <c r="BW151" s="140"/>
      <c r="BX151" s="140"/>
      <c r="BY151" s="140"/>
      <c r="BZ151" s="140"/>
      <c r="CA151" s="140"/>
      <c r="CB151" s="140"/>
      <c r="CC151" s="140"/>
      <c r="CD151" s="140"/>
      <c r="CE151" s="140"/>
      <c r="CF151" s="140"/>
      <c r="CG151" s="140"/>
      <c r="CH151" s="140"/>
      <c r="CI151" s="140"/>
      <c r="CJ151" s="140"/>
      <c r="CK151" s="140"/>
      <c r="CL151" s="140"/>
      <c r="CM151" s="140"/>
      <c r="CN151" s="140"/>
      <c r="CO151" s="140"/>
      <c r="CP151" s="140"/>
      <c r="CQ151" s="140"/>
      <c r="CR151" s="140"/>
      <c r="CS151" s="140"/>
      <c r="CT151" s="140"/>
      <c r="CU151" s="140"/>
      <c r="CV151" s="140"/>
      <c r="CW151" s="140"/>
      <c r="CX151" s="140"/>
      <c r="CY151" s="140"/>
      <c r="CZ151" s="140"/>
      <c r="DA151" s="140"/>
      <c r="DB151" s="140"/>
      <c r="DC151" s="140"/>
      <c r="DD151" s="140"/>
      <c r="DE151" s="140"/>
      <c r="DF151" s="140"/>
      <c r="DG151" s="140"/>
      <c r="DH151" s="140"/>
      <c r="DI151" s="140"/>
      <c r="DJ151" s="140"/>
      <c r="DK151" s="140"/>
      <c r="DL151" s="140"/>
      <c r="DM151" s="140"/>
      <c r="DN151" s="140"/>
      <c r="DO151" s="140"/>
      <c r="DP151" s="140"/>
      <c r="DQ151" s="140"/>
      <c r="DR151" s="140"/>
      <c r="DS151" s="140"/>
      <c r="DT151" s="140"/>
      <c r="DU151" s="140"/>
      <c r="DV151" s="140"/>
      <c r="DW151" s="140"/>
      <c r="DX151" s="140"/>
      <c r="DY151" s="140"/>
      <c r="DZ151" s="140"/>
      <c r="EA151" s="140"/>
      <c r="EB151" s="140"/>
      <c r="EC151" s="140"/>
      <c r="ED151" s="140"/>
      <c r="EE151" s="140"/>
      <c r="EF151" s="140"/>
      <c r="EG151" s="140"/>
      <c r="EH151" s="140"/>
      <c r="EI151" s="140"/>
      <c r="EJ151" s="140"/>
      <c r="EK151" s="140"/>
      <c r="EL151" s="140"/>
      <c r="EM151" s="140"/>
      <c r="EN151" s="140"/>
      <c r="EO151" s="140"/>
      <c r="EP151" s="140"/>
      <c r="EQ151" s="140"/>
      <c r="ER151" s="140"/>
      <c r="ES151" s="140"/>
      <c r="ET151" s="140"/>
      <c r="EU151" s="140"/>
      <c r="EV151" s="140"/>
      <c r="EW151" s="140"/>
      <c r="EX151" s="140"/>
      <c r="EY151" s="140"/>
      <c r="EZ151" s="140"/>
      <c r="FA151" s="140"/>
      <c r="FB151" s="140"/>
      <c r="FC151" s="140"/>
      <c r="FD151" s="140"/>
      <c r="FE151" s="140"/>
      <c r="FF151" s="140"/>
      <c r="FG151" s="140"/>
      <c r="FH151" s="140"/>
      <c r="FI151" s="140"/>
      <c r="FJ151" s="140"/>
      <c r="FK151" s="140"/>
      <c r="FL151" s="140"/>
      <c r="FM151" s="140"/>
      <c r="FN151" s="140"/>
      <c r="FO151" s="140"/>
      <c r="FP151" s="140"/>
      <c r="FQ151" s="140"/>
      <c r="FR151" s="140"/>
      <c r="FS151" s="140"/>
      <c r="FT151" s="140"/>
      <c r="FU151" s="140"/>
      <c r="FV151" s="140"/>
      <c r="FW151" s="140"/>
      <c r="FX151" s="140"/>
      <c r="FY151" s="140"/>
      <c r="FZ151" s="140"/>
      <c r="GA151" s="140"/>
      <c r="GB151" s="140"/>
      <c r="GC151" s="140"/>
      <c r="GD151" s="140"/>
      <c r="GE151" s="140"/>
      <c r="GF151" s="140"/>
      <c r="GG151" s="140"/>
      <c r="GH151" s="140"/>
      <c r="GI151" s="140"/>
      <c r="GJ151" s="140"/>
      <c r="GK151" s="140"/>
      <c r="GL151" s="140"/>
      <c r="GM151" s="140"/>
      <c r="GN151" s="140"/>
      <c r="GO151" s="140"/>
      <c r="GP151" s="140"/>
      <c r="GQ151" s="140"/>
      <c r="GR151" s="140"/>
      <c r="GS151" s="140"/>
      <c r="GT151" s="140"/>
      <c r="GU151" s="140"/>
      <c r="GV151" s="140"/>
      <c r="GW151" s="140"/>
      <c r="GX151" s="140"/>
      <c r="GY151" s="140"/>
      <c r="GZ151" s="140"/>
      <c r="HA151" s="140"/>
      <c r="HB151" s="140"/>
      <c r="HC151" s="140"/>
      <c r="HD151" s="140"/>
      <c r="HE151" s="140"/>
      <c r="HF151" s="140"/>
      <c r="HG151" s="140"/>
      <c r="HH151" s="140"/>
      <c r="HI151" s="140"/>
      <c r="HJ151" s="140"/>
      <c r="HK151" s="140"/>
      <c r="HL151" s="140"/>
      <c r="HM151" s="140"/>
      <c r="HN151" s="140"/>
      <c r="HO151" s="140"/>
      <c r="HP151" s="140"/>
      <c r="HQ151" s="140"/>
      <c r="HR151" s="140"/>
      <c r="HS151" s="140"/>
      <c r="HT151" s="140"/>
      <c r="HU151" s="140"/>
      <c r="HV151" s="140"/>
      <c r="HW151" s="140"/>
      <c r="HX151" s="140"/>
      <c r="HY151" s="140"/>
      <c r="HZ151" s="140"/>
      <c r="IA151" s="140"/>
      <c r="IB151" s="140"/>
      <c r="IC151" s="140"/>
      <c r="ID151" s="140"/>
      <c r="IE151" s="140"/>
      <c r="IF151" s="140"/>
      <c r="IG151" s="140"/>
      <c r="IH151" s="140"/>
      <c r="II151" s="140"/>
      <c r="IJ151" s="140"/>
      <c r="IK151" s="140"/>
      <c r="IL151" s="140"/>
      <c r="IM151" s="140"/>
      <c r="IN151" s="140"/>
      <c r="IO151" s="140"/>
      <c r="IP151" s="140"/>
      <c r="IQ151" s="140"/>
      <c r="IR151" s="140"/>
      <c r="IS151" s="140"/>
      <c r="IT151" s="140"/>
      <c r="IU151" s="140"/>
      <c r="IV151" s="140"/>
      <c r="IW151" s="140"/>
      <c r="IX151" s="140"/>
      <c r="IY151" s="140"/>
      <c r="IZ151" s="140"/>
      <c r="JA151" s="140"/>
      <c r="JB151" s="140"/>
      <c r="JC151" s="140"/>
      <c r="JD151" s="140"/>
      <c r="JE151" s="140"/>
      <c r="JF151" s="140"/>
      <c r="JG151" s="140"/>
      <c r="JH151" s="140"/>
      <c r="JI151" s="140"/>
      <c r="JJ151" s="140"/>
      <c r="JK151" s="140"/>
      <c r="JL151" s="140"/>
      <c r="JM151" s="140"/>
      <c r="JN151" s="140"/>
      <c r="JO151" s="140"/>
      <c r="JP151" s="140"/>
      <c r="JQ151" s="140"/>
      <c r="JR151" s="140"/>
      <c r="JS151" s="140"/>
      <c r="JT151" s="140"/>
      <c r="JU151" s="140"/>
      <c r="JV151" s="140"/>
      <c r="JW151" s="140"/>
      <c r="JX151" s="140"/>
      <c r="JY151" s="140"/>
      <c r="JZ151" s="140"/>
      <c r="KA151" s="140"/>
      <c r="KB151" s="140"/>
      <c r="KC151" s="140"/>
      <c r="KD151" s="140"/>
      <c r="KE151" s="140"/>
      <c r="KF151" s="140"/>
      <c r="KG151" s="140"/>
      <c r="KH151" s="140"/>
      <c r="KI151" s="140"/>
      <c r="KJ151" s="140"/>
      <c r="KK151" s="140"/>
      <c r="KL151" s="140"/>
      <c r="KM151" s="140"/>
      <c r="KN151" s="140"/>
      <c r="KO151" s="140"/>
      <c r="KP151" s="140"/>
      <c r="KQ151" s="140"/>
      <c r="KR151" s="140"/>
      <c r="KS151" s="140"/>
      <c r="KT151" s="140"/>
      <c r="KU151" s="140"/>
      <c r="KV151" s="140"/>
      <c r="KW151" s="140"/>
      <c r="KX151" s="140"/>
      <c r="KY151" s="140"/>
      <c r="KZ151" s="140"/>
      <c r="LA151" s="140"/>
      <c r="LB151" s="140"/>
      <c r="LC151" s="140"/>
      <c r="LD151" s="140"/>
      <c r="LE151" s="140"/>
      <c r="LF151" s="140"/>
      <c r="LG151" s="140"/>
      <c r="LH151" s="140"/>
      <c r="LI151" s="140"/>
      <c r="LJ151" s="140"/>
      <c r="LK151" s="140"/>
      <c r="LL151" s="140"/>
      <c r="LM151" s="140"/>
      <c r="LN151" s="140"/>
      <c r="LO151" s="140"/>
      <c r="LP151" s="140"/>
      <c r="LQ151" s="140"/>
      <c r="LR151" s="140"/>
      <c r="LS151" s="140"/>
      <c r="LT151" s="140"/>
      <c r="LU151" s="140"/>
      <c r="LV151" s="140"/>
      <c r="LW151" s="140"/>
      <c r="LX151" s="140"/>
      <c r="LY151" s="140"/>
      <c r="LZ151" s="140"/>
      <c r="MA151" s="140"/>
      <c r="MB151" s="140"/>
      <c r="MC151" s="140"/>
      <c r="MD151" s="140"/>
      <c r="ME151" s="140"/>
      <c r="MF151" s="140"/>
      <c r="MG151" s="140"/>
      <c r="MH151" s="140"/>
      <c r="MI151" s="140"/>
      <c r="MJ151" s="140"/>
      <c r="MK151" s="140"/>
      <c r="ML151" s="140"/>
      <c r="MM151" s="140"/>
      <c r="MN151" s="140"/>
      <c r="MO151" s="140"/>
      <c r="MP151" s="140"/>
      <c r="MQ151" s="140"/>
      <c r="MR151" s="140"/>
      <c r="MS151" s="140"/>
      <c r="MT151" s="140"/>
      <c r="MU151" s="140"/>
      <c r="MV151" s="140"/>
      <c r="MW151" s="140"/>
      <c r="MX151" s="140"/>
      <c r="MY151" s="140"/>
      <c r="MZ151" s="140"/>
      <c r="NA151" s="140"/>
      <c r="NB151" s="140"/>
      <c r="NC151" s="140"/>
      <c r="ND151" s="140"/>
      <c r="NE151" s="140"/>
      <c r="NF151" s="140"/>
      <c r="NG151" s="140"/>
      <c r="NH151" s="140"/>
      <c r="NI151" s="140"/>
      <c r="NJ151" s="140"/>
      <c r="NK151" s="140"/>
      <c r="NL151" s="140"/>
      <c r="NM151" s="140"/>
      <c r="NN151" s="140"/>
      <c r="NO151" s="140"/>
      <c r="NP151" s="140"/>
      <c r="NQ151" s="140"/>
      <c r="NR151" s="140"/>
      <c r="NS151" s="140"/>
      <c r="NT151" s="140"/>
      <c r="NU151" s="140"/>
      <c r="NV151" s="140"/>
      <c r="NW151" s="140"/>
      <c r="NX151" s="140"/>
      <c r="NY151" s="140"/>
      <c r="NZ151" s="140"/>
      <c r="OA151" s="140"/>
      <c r="OB151" s="140"/>
      <c r="OC151" s="140"/>
      <c r="OD151" s="140"/>
      <c r="OE151" s="140"/>
      <c r="OF151" s="140"/>
      <c r="OG151" s="140"/>
      <c r="OH151" s="140"/>
      <c r="OI151" s="140"/>
      <c r="OJ151" s="140"/>
      <c r="OK151" s="140"/>
      <c r="OL151" s="140"/>
      <c r="OM151" s="140"/>
      <c r="ON151" s="140"/>
      <c r="OO151" s="140"/>
      <c r="OP151" s="140"/>
      <c r="OQ151" s="140"/>
      <c r="OR151" s="140"/>
      <c r="OS151" s="140"/>
      <c r="OT151" s="140"/>
      <c r="OU151" s="140"/>
      <c r="OV151" s="140"/>
      <c r="OW151" s="140"/>
      <c r="OX151" s="140"/>
      <c r="OY151" s="140"/>
      <c r="OZ151" s="140"/>
      <c r="PA151" s="140"/>
      <c r="PB151" s="140"/>
      <c r="PC151" s="140"/>
      <c r="PD151" s="140"/>
      <c r="PE151" s="140"/>
      <c r="PF151" s="140"/>
      <c r="PG151" s="140"/>
      <c r="PH151" s="140"/>
      <c r="PI151" s="140"/>
      <c r="PJ151" s="140"/>
      <c r="PK151" s="140"/>
      <c r="PL151" s="140"/>
      <c r="PM151" s="140"/>
      <c r="PN151" s="140"/>
      <c r="PO151" s="140"/>
      <c r="PP151" s="140"/>
      <c r="PQ151" s="140"/>
      <c r="PR151" s="140"/>
      <c r="PS151" s="140"/>
      <c r="PT151" s="140"/>
      <c r="PU151" s="140"/>
      <c r="PV151" s="140"/>
      <c r="PW151" s="140"/>
      <c r="PX151" s="140"/>
      <c r="PY151" s="140"/>
      <c r="PZ151" s="140"/>
      <c r="QA151" s="140"/>
      <c r="QB151" s="140"/>
      <c r="QC151" s="140"/>
      <c r="QD151" s="140"/>
      <c r="QE151" s="140"/>
      <c r="QF151" s="140"/>
      <c r="QG151" s="140"/>
      <c r="QH151" s="140"/>
      <c r="QI151" s="140"/>
      <c r="QJ151" s="140"/>
      <c r="QK151" s="140"/>
      <c r="QL151" s="140"/>
      <c r="QM151" s="140"/>
      <c r="QN151" s="140"/>
      <c r="QO151" s="140"/>
      <c r="QP151" s="140"/>
      <c r="QQ151" s="140"/>
      <c r="QR151" s="140"/>
      <c r="QS151" s="140"/>
      <c r="QT151" s="140"/>
      <c r="QU151" s="140"/>
      <c r="QV151" s="140"/>
      <c r="QW151" s="140"/>
      <c r="QX151" s="140"/>
      <c r="QY151" s="140"/>
      <c r="QZ151" s="140"/>
      <c r="RA151" s="140"/>
      <c r="RB151" s="140"/>
      <c r="RC151" s="140"/>
      <c r="RD151" s="140"/>
      <c r="RE151" s="140"/>
      <c r="RF151" s="140"/>
      <c r="RG151" s="140"/>
      <c r="RH151" s="140"/>
      <c r="RI151" s="140"/>
      <c r="RJ151" s="140"/>
      <c r="RK151" s="140"/>
      <c r="RL151" s="140"/>
      <c r="RM151" s="140"/>
      <c r="RN151" s="140"/>
      <c r="RO151" s="140"/>
      <c r="RP151" s="140"/>
      <c r="RQ151" s="140"/>
      <c r="RR151" s="140"/>
      <c r="RS151" s="140"/>
      <c r="RT151" s="140"/>
      <c r="RU151" s="140"/>
      <c r="RV151" s="140"/>
      <c r="RW151" s="140"/>
      <c r="RX151" s="140"/>
      <c r="RY151" s="140"/>
      <c r="RZ151" s="140"/>
      <c r="SA151" s="140"/>
      <c r="SB151" s="140"/>
      <c r="SC151" s="140"/>
      <c r="SD151" s="140"/>
      <c r="SE151" s="140"/>
      <c r="SF151" s="140"/>
      <c r="SG151" s="140"/>
      <c r="SH151" s="140"/>
      <c r="SI151" s="140"/>
      <c r="SJ151" s="140"/>
      <c r="SK151" s="140"/>
      <c r="SL151" s="140"/>
      <c r="SM151" s="140"/>
      <c r="SN151" s="140"/>
      <c r="SO151" s="140"/>
      <c r="SP151" s="140"/>
      <c r="SQ151" s="140"/>
      <c r="SR151" s="140"/>
      <c r="SS151" s="140"/>
      <c r="ST151" s="140"/>
      <c r="SU151" s="140"/>
      <c r="SV151" s="140"/>
      <c r="SW151" s="140"/>
      <c r="SX151" s="140"/>
      <c r="SY151" s="140"/>
      <c r="SZ151" s="140"/>
      <c r="TA151" s="140"/>
      <c r="TB151" s="140"/>
      <c r="TC151" s="140"/>
      <c r="TD151" s="140"/>
      <c r="TE151" s="140"/>
      <c r="TF151" s="140"/>
      <c r="TG151" s="140"/>
      <c r="TH151" s="140"/>
      <c r="TI151" s="140"/>
      <c r="TJ151" s="140"/>
      <c r="TK151" s="140"/>
      <c r="TL151" s="140"/>
      <c r="TM151" s="140"/>
      <c r="TN151" s="140"/>
      <c r="TO151" s="140"/>
      <c r="TP151" s="140"/>
      <c r="TQ151" s="140"/>
      <c r="TR151" s="140"/>
      <c r="TS151" s="140"/>
      <c r="TT151" s="140"/>
      <c r="TU151" s="140"/>
      <c r="TV151" s="140"/>
      <c r="TW151" s="140"/>
      <c r="TX151" s="140"/>
      <c r="TY151" s="140"/>
      <c r="TZ151" s="140"/>
      <c r="UA151" s="140"/>
      <c r="UB151" s="140"/>
      <c r="UC151" s="140"/>
      <c r="UD151" s="140"/>
      <c r="UE151" s="140"/>
      <c r="UF151" s="140"/>
      <c r="UG151" s="140"/>
      <c r="UH151" s="140"/>
      <c r="UI151" s="140"/>
      <c r="UJ151" s="140"/>
      <c r="UK151" s="140"/>
      <c r="UL151" s="140"/>
      <c r="UM151" s="140"/>
      <c r="UN151" s="140"/>
      <c r="UO151" s="140"/>
      <c r="UP151" s="140"/>
      <c r="UQ151" s="140"/>
      <c r="UR151" s="140"/>
      <c r="US151" s="140"/>
      <c r="UT151" s="140"/>
      <c r="UU151" s="140"/>
      <c r="UV151" s="140"/>
      <c r="UW151" s="140"/>
      <c r="UX151" s="140"/>
      <c r="UY151" s="140"/>
      <c r="UZ151" s="140"/>
      <c r="VA151" s="140"/>
      <c r="VB151" s="140"/>
      <c r="VC151" s="140"/>
      <c r="VD151" s="140"/>
      <c r="VE151" s="140"/>
      <c r="VF151" s="140"/>
      <c r="VG151" s="140"/>
      <c r="VH151" s="140"/>
      <c r="VI151" s="140"/>
      <c r="VJ151" s="140"/>
      <c r="VK151" s="140"/>
      <c r="VL151" s="140"/>
      <c r="VM151" s="140"/>
      <c r="VN151" s="140"/>
      <c r="VO151" s="140"/>
      <c r="VP151" s="140"/>
      <c r="VQ151" s="140"/>
      <c r="VR151" s="140"/>
      <c r="VS151" s="140"/>
      <c r="VT151" s="140"/>
      <c r="VU151" s="140"/>
      <c r="VV151" s="140"/>
      <c r="VW151" s="140"/>
      <c r="VX151" s="140"/>
      <c r="VY151" s="140"/>
      <c r="VZ151" s="140"/>
      <c r="WA151" s="140"/>
      <c r="WB151" s="140"/>
      <c r="WC151" s="140"/>
      <c r="WD151" s="140"/>
      <c r="WE151" s="140"/>
      <c r="WF151" s="140"/>
      <c r="WG151" s="140"/>
      <c r="WH151" s="140"/>
      <c r="WI151" s="140"/>
      <c r="WJ151" s="140"/>
      <c r="WK151" s="140"/>
      <c r="WL151" s="140"/>
      <c r="WM151" s="140"/>
      <c r="WN151" s="140"/>
      <c r="WO151" s="140"/>
      <c r="WP151" s="140"/>
      <c r="WQ151" s="140"/>
      <c r="WR151" s="140"/>
      <c r="WS151" s="140"/>
      <c r="WT151" s="140"/>
      <c r="WU151" s="140"/>
      <c r="WV151" s="140"/>
      <c r="WW151" s="140"/>
      <c r="WX151" s="140"/>
      <c r="WY151" s="140"/>
      <c r="WZ151" s="140"/>
      <c r="XA151" s="140"/>
      <c r="XB151" s="140"/>
      <c r="XC151" s="140"/>
      <c r="XD151" s="140"/>
      <c r="XE151" s="140"/>
      <c r="XF151" s="140"/>
      <c r="XG151" s="140"/>
      <c r="XH151" s="140"/>
      <c r="XI151" s="140"/>
      <c r="XJ151" s="140"/>
      <c r="XK151" s="140"/>
      <c r="XL151" s="140"/>
      <c r="XM151" s="140"/>
      <c r="XN151" s="140"/>
      <c r="XO151" s="140"/>
      <c r="XP151" s="140"/>
      <c r="XQ151" s="140"/>
      <c r="XR151" s="140"/>
      <c r="XS151" s="140"/>
      <c r="XT151" s="140"/>
      <c r="XU151" s="140"/>
      <c r="XV151" s="140"/>
      <c r="XW151" s="140"/>
      <c r="XX151" s="140"/>
      <c r="XY151" s="140"/>
      <c r="XZ151" s="140"/>
      <c r="YA151" s="140"/>
      <c r="YB151" s="140"/>
      <c r="YC151" s="140"/>
      <c r="YD151" s="140"/>
      <c r="YE151" s="140"/>
      <c r="YF151" s="140"/>
      <c r="YG151" s="140"/>
      <c r="YH151" s="140"/>
      <c r="YI151" s="140"/>
      <c r="YJ151" s="140"/>
      <c r="YK151" s="140"/>
      <c r="YL151" s="140"/>
      <c r="YM151" s="140"/>
      <c r="YN151" s="140"/>
      <c r="YO151" s="140"/>
      <c r="YP151" s="140"/>
      <c r="YQ151" s="140"/>
      <c r="YR151" s="140"/>
      <c r="YS151" s="140"/>
      <c r="YT151" s="140"/>
      <c r="YU151" s="140"/>
      <c r="YV151" s="140"/>
      <c r="YW151" s="140"/>
      <c r="YX151" s="140"/>
      <c r="YY151" s="140"/>
      <c r="YZ151" s="140"/>
      <c r="ZA151" s="140"/>
      <c r="ZB151" s="140"/>
      <c r="ZC151" s="140"/>
      <c r="ZD151" s="140"/>
      <c r="ZE151" s="140"/>
      <c r="ZF151" s="140"/>
      <c r="ZG151" s="140"/>
      <c r="ZH151" s="140"/>
      <c r="ZI151" s="140"/>
      <c r="ZJ151" s="140"/>
      <c r="ZK151" s="140"/>
      <c r="ZL151" s="140"/>
      <c r="ZM151" s="140"/>
      <c r="ZN151" s="140"/>
      <c r="ZO151" s="140"/>
      <c r="ZP151" s="140"/>
      <c r="ZQ151" s="140"/>
      <c r="ZR151" s="140"/>
      <c r="ZS151" s="140"/>
      <c r="ZT151" s="140"/>
      <c r="ZU151" s="140"/>
      <c r="ZV151" s="140"/>
      <c r="ZW151" s="140"/>
      <c r="ZX151" s="140"/>
      <c r="ZY151" s="140"/>
      <c r="ZZ151" s="140"/>
      <c r="AAA151" s="140"/>
      <c r="AAB151" s="140"/>
      <c r="AAC151" s="140"/>
      <c r="AAD151" s="140"/>
      <c r="AAE151" s="140"/>
      <c r="AAF151" s="140"/>
      <c r="AAG151" s="140"/>
      <c r="AAH151" s="140"/>
      <c r="AAI151" s="140"/>
      <c r="AAJ151" s="140"/>
      <c r="AAK151" s="140"/>
      <c r="AAL151" s="140"/>
      <c r="AAM151" s="140"/>
      <c r="AAN151" s="140"/>
      <c r="AAO151" s="140"/>
      <c r="AAP151" s="140"/>
      <c r="AAQ151" s="140"/>
      <c r="AAR151" s="140"/>
      <c r="AAS151" s="140"/>
      <c r="AAT151" s="140"/>
      <c r="AAU151" s="140"/>
      <c r="AAV151" s="140"/>
      <c r="AAW151" s="140"/>
      <c r="AAX151" s="140"/>
      <c r="AAY151" s="140"/>
      <c r="AAZ151" s="140"/>
      <c r="ABA151" s="140"/>
      <c r="ABB151" s="140"/>
      <c r="ABC151" s="140"/>
      <c r="ABD151" s="140"/>
      <c r="ABE151" s="140"/>
      <c r="ABF151" s="140"/>
      <c r="ABG151" s="140"/>
      <c r="ABH151" s="140"/>
      <c r="ABI151" s="140"/>
      <c r="ABJ151" s="140"/>
      <c r="ABK151" s="140"/>
      <c r="ABL151" s="140"/>
      <c r="ABM151" s="140"/>
      <c r="ABN151" s="140"/>
      <c r="ABO151" s="140"/>
      <c r="ABP151" s="140"/>
      <c r="ABQ151" s="140"/>
      <c r="ABR151" s="140"/>
      <c r="ABS151" s="140"/>
      <c r="ABT151" s="140"/>
      <c r="ABU151" s="140"/>
      <c r="ABV151" s="140"/>
      <c r="ABW151" s="140"/>
      <c r="ABX151" s="140"/>
      <c r="ABY151" s="140"/>
      <c r="ABZ151" s="140"/>
      <c r="ACA151" s="140"/>
      <c r="ACB151" s="140"/>
      <c r="ACC151" s="140"/>
      <c r="ACD151" s="140"/>
      <c r="ACE151" s="140"/>
      <c r="ACF151" s="140"/>
      <c r="ACG151" s="140"/>
      <c r="ACH151" s="140"/>
      <c r="ACI151" s="140"/>
      <c r="ACJ151" s="140"/>
      <c r="ACK151" s="140"/>
      <c r="ACL151" s="140"/>
      <c r="ACM151" s="140"/>
      <c r="ACN151" s="140"/>
      <c r="ACO151" s="140"/>
      <c r="ACP151" s="140"/>
      <c r="ACQ151" s="140"/>
      <c r="ACR151" s="140"/>
      <c r="ACS151" s="140"/>
      <c r="ACT151" s="140"/>
      <c r="ACU151" s="140"/>
      <c r="ACV151" s="140"/>
      <c r="ACW151" s="140"/>
      <c r="ACX151" s="140"/>
      <c r="ACY151" s="140"/>
      <c r="ACZ151" s="140"/>
      <c r="ADA151" s="140"/>
      <c r="ADB151" s="140"/>
      <c r="ADC151" s="140"/>
      <c r="ADD151" s="140"/>
      <c r="ADE151" s="140"/>
      <c r="ADF151" s="140"/>
      <c r="ADG151" s="140"/>
      <c r="ADH151" s="140"/>
      <c r="ADI151" s="140"/>
      <c r="ADJ151" s="140"/>
      <c r="ADK151" s="140"/>
      <c r="ADL151" s="140"/>
      <c r="ADM151" s="140"/>
      <c r="ADN151" s="140"/>
      <c r="ADO151" s="140"/>
      <c r="ADP151" s="140"/>
      <c r="ADQ151" s="140"/>
      <c r="ADR151" s="140"/>
      <c r="ADS151" s="140"/>
      <c r="ADT151" s="140"/>
      <c r="ADU151" s="140"/>
      <c r="ADV151" s="140"/>
      <c r="ADW151" s="140"/>
      <c r="ADX151" s="140"/>
      <c r="ADY151" s="140"/>
      <c r="ADZ151" s="140"/>
      <c r="AEA151" s="140"/>
      <c r="AEB151" s="140"/>
      <c r="AEC151" s="140"/>
      <c r="AED151" s="140"/>
      <c r="AEE151" s="140"/>
      <c r="AEF151" s="140"/>
      <c r="AEG151" s="140"/>
      <c r="AEH151" s="140"/>
      <c r="AEI151" s="140"/>
      <c r="AEJ151" s="140"/>
      <c r="AEK151" s="140"/>
      <c r="AEL151" s="140"/>
      <c r="AEM151" s="140"/>
      <c r="AEN151" s="140"/>
      <c r="AEO151" s="140"/>
      <c r="AEP151" s="140"/>
      <c r="AEQ151" s="140"/>
      <c r="AER151" s="140"/>
      <c r="AES151" s="140"/>
      <c r="AET151" s="140"/>
      <c r="AEU151" s="140"/>
      <c r="AEV151" s="140"/>
      <c r="AEW151" s="140"/>
      <c r="AEX151" s="140"/>
      <c r="AEY151" s="140"/>
      <c r="AEZ151" s="140"/>
      <c r="AFA151" s="140"/>
      <c r="AFB151" s="140"/>
      <c r="AFC151" s="140"/>
      <c r="AFD151" s="140"/>
      <c r="AFE151" s="140"/>
      <c r="AFF151" s="140"/>
      <c r="AFG151" s="140"/>
      <c r="AFH151" s="140"/>
      <c r="AFI151" s="140"/>
      <c r="AFJ151" s="140"/>
      <c r="AFK151" s="140"/>
      <c r="AFL151" s="140"/>
      <c r="AFM151" s="140"/>
      <c r="AFN151" s="140"/>
      <c r="AFO151" s="140"/>
      <c r="AFP151" s="140"/>
      <c r="AFQ151" s="140"/>
      <c r="AFR151" s="140"/>
      <c r="AFS151" s="140"/>
      <c r="AFT151" s="140"/>
      <c r="AFU151" s="140"/>
      <c r="AFV151" s="140"/>
      <c r="AFW151" s="140"/>
      <c r="AFX151" s="140"/>
      <c r="AFY151" s="140"/>
      <c r="AFZ151" s="140"/>
      <c r="AGA151" s="140"/>
      <c r="AGB151" s="140"/>
      <c r="AGC151" s="140"/>
      <c r="AGD151" s="140"/>
      <c r="AGE151" s="140"/>
      <c r="AGF151" s="140"/>
      <c r="AGG151" s="140"/>
      <c r="AGH151" s="140"/>
      <c r="AGI151" s="140"/>
      <c r="AGJ151" s="140"/>
      <c r="AGK151" s="140"/>
      <c r="AGL151" s="140"/>
      <c r="AGM151" s="140"/>
      <c r="AGN151" s="140"/>
      <c r="AGO151" s="140"/>
      <c r="AGP151" s="140"/>
      <c r="AGQ151" s="140"/>
      <c r="AGR151" s="140"/>
      <c r="AGS151" s="140"/>
      <c r="AGT151" s="140"/>
      <c r="AGU151" s="140"/>
      <c r="AGV151" s="140"/>
      <c r="AGW151" s="140"/>
      <c r="AGX151" s="140"/>
      <c r="AGY151" s="140"/>
      <c r="AGZ151" s="140"/>
      <c r="AHA151" s="140"/>
      <c r="AHB151" s="140"/>
      <c r="AHC151" s="140"/>
      <c r="AHD151" s="140"/>
      <c r="AHE151" s="140"/>
      <c r="AHF151" s="140"/>
      <c r="AHG151" s="140"/>
      <c r="AHH151" s="140"/>
      <c r="AHI151" s="140"/>
      <c r="AHJ151" s="140"/>
      <c r="AHK151" s="140"/>
      <c r="AHL151" s="140"/>
      <c r="AHM151" s="140"/>
      <c r="AHN151" s="140"/>
      <c r="AHO151" s="140"/>
      <c r="AHP151" s="140"/>
      <c r="AHQ151" s="140"/>
      <c r="AHR151" s="140"/>
      <c r="AHS151" s="140"/>
      <c r="AHT151" s="140"/>
      <c r="AHU151" s="140"/>
      <c r="AHV151" s="140"/>
      <c r="AHW151" s="140"/>
      <c r="AHX151" s="140"/>
      <c r="AHY151" s="140"/>
      <c r="AHZ151" s="140"/>
      <c r="AIA151" s="140"/>
      <c r="AIB151" s="140"/>
      <c r="AIC151" s="140"/>
      <c r="AID151" s="140"/>
      <c r="AIE151" s="140"/>
      <c r="AIF151" s="140"/>
      <c r="AIG151" s="140"/>
      <c r="AIH151" s="140"/>
      <c r="AII151" s="140"/>
      <c r="AIJ151" s="140"/>
      <c r="AIK151" s="140"/>
      <c r="AIL151" s="140"/>
      <c r="AIM151" s="140"/>
      <c r="AIN151" s="140"/>
      <c r="AIO151" s="140"/>
      <c r="AIP151" s="140"/>
      <c r="AIQ151" s="140"/>
      <c r="AIR151" s="140"/>
      <c r="AIS151" s="140"/>
      <c r="AIT151" s="140"/>
      <c r="AIU151" s="140"/>
      <c r="AIV151" s="140"/>
      <c r="AIW151" s="140"/>
      <c r="AIX151" s="140"/>
      <c r="AIY151" s="140"/>
      <c r="AIZ151" s="140"/>
      <c r="AJA151" s="140"/>
      <c r="AJB151" s="140"/>
      <c r="AJC151" s="140"/>
      <c r="AJD151" s="140"/>
      <c r="AJE151" s="140"/>
      <c r="AJF151" s="140"/>
      <c r="AJG151" s="140"/>
      <c r="AJH151" s="140"/>
      <c r="AJI151" s="140"/>
      <c r="AJJ151" s="140"/>
      <c r="AJK151" s="140"/>
      <c r="AJL151" s="140"/>
      <c r="AJM151" s="140"/>
      <c r="AJN151" s="140"/>
      <c r="AJO151" s="140"/>
      <c r="AJP151" s="140"/>
      <c r="AJQ151" s="140"/>
      <c r="AJR151" s="140"/>
      <c r="AJS151" s="140"/>
      <c r="AJT151" s="140"/>
      <c r="AJU151" s="140"/>
      <c r="AJV151" s="140"/>
      <c r="AJW151" s="140"/>
      <c r="AJX151" s="140"/>
      <c r="AJY151" s="140"/>
      <c r="AJZ151" s="140"/>
      <c r="AKA151" s="140"/>
      <c r="AKB151" s="140"/>
      <c r="AKC151" s="140"/>
      <c r="AKD151" s="140"/>
      <c r="AKE151" s="140"/>
      <c r="AKF151" s="140"/>
      <c r="AKG151" s="140"/>
      <c r="AKH151" s="140"/>
      <c r="AKI151" s="140"/>
      <c r="AKJ151" s="140"/>
      <c r="AKK151" s="140"/>
      <c r="AKL151" s="140"/>
      <c r="AKM151" s="140"/>
      <c r="AKN151" s="140"/>
      <c r="AKO151" s="140"/>
      <c r="AKP151" s="140"/>
      <c r="AKQ151" s="140"/>
      <c r="AKR151" s="140"/>
      <c r="AKS151" s="140"/>
      <c r="AKT151" s="140"/>
      <c r="AKU151" s="140"/>
      <c r="AKV151" s="140"/>
      <c r="AKW151" s="140"/>
      <c r="AKX151" s="140"/>
      <c r="AKY151" s="140"/>
      <c r="AKZ151" s="140"/>
      <c r="ALA151" s="140"/>
      <c r="ALB151" s="140"/>
      <c r="ALC151" s="140"/>
      <c r="ALD151" s="140"/>
      <c r="ALE151" s="140"/>
      <c r="ALF151" s="140"/>
      <c r="ALG151" s="140"/>
      <c r="ALH151" s="140"/>
      <c r="ALI151" s="140"/>
      <c r="ALJ151" s="140"/>
      <c r="ALK151" s="140"/>
      <c r="ALL151" s="140"/>
      <c r="ALM151" s="140"/>
      <c r="ALN151" s="140"/>
      <c r="ALO151" s="140"/>
      <c r="ALP151" s="140"/>
      <c r="ALQ151" s="140"/>
      <c r="ALR151" s="140"/>
      <c r="ALS151" s="140"/>
      <c r="ALT151" s="140"/>
      <c r="ALU151" s="140"/>
      <c r="ALV151" s="140"/>
      <c r="ALW151" s="140"/>
      <c r="ALX151" s="140"/>
      <c r="ALY151" s="140"/>
      <c r="ALZ151" s="140"/>
      <c r="AMA151" s="140"/>
      <c r="AMB151" s="140"/>
      <c r="AMC151" s="140"/>
      <c r="AMD151" s="140"/>
      <c r="AME151" s="140"/>
      <c r="AMF151" s="140"/>
      <c r="AMG151" s="140"/>
      <c r="AMH151" s="140"/>
      <c r="AMI151" s="140"/>
      <c r="AMJ151" s="140"/>
      <c r="AMK151" s="140"/>
      <c r="AML151" s="140"/>
      <c r="AMM151" s="140"/>
      <c r="AMN151" s="140"/>
      <c r="AMO151" s="140"/>
      <c r="AMP151" s="140"/>
      <c r="AMQ151" s="140"/>
      <c r="AMR151" s="140"/>
      <c r="AMS151" s="140"/>
      <c r="AMT151" s="140"/>
      <c r="AMU151" s="140"/>
      <c r="AMV151" s="140"/>
      <c r="AMW151" s="140"/>
      <c r="AMX151" s="140"/>
      <c r="AMY151" s="140"/>
      <c r="AMZ151" s="140"/>
      <c r="ANA151" s="140"/>
      <c r="ANB151" s="140"/>
      <c r="ANC151" s="140"/>
      <c r="AND151" s="140"/>
      <c r="ANE151" s="140"/>
      <c r="ANF151" s="140"/>
      <c r="ANG151" s="140"/>
      <c r="ANH151" s="140"/>
      <c r="ANI151" s="140"/>
      <c r="ANJ151" s="140"/>
      <c r="ANK151" s="140"/>
      <c r="ANL151" s="140"/>
      <c r="ANM151" s="140"/>
      <c r="ANN151" s="140"/>
      <c r="ANO151" s="140"/>
      <c r="ANP151" s="140"/>
      <c r="ANQ151" s="140"/>
      <c r="ANR151" s="140"/>
      <c r="ANS151" s="140"/>
      <c r="ANT151" s="140"/>
      <c r="ANU151" s="140"/>
      <c r="ANV151" s="140"/>
      <c r="ANW151" s="140"/>
      <c r="ANX151" s="140"/>
      <c r="ANY151" s="140"/>
      <c r="ANZ151" s="140"/>
      <c r="AOA151" s="140"/>
      <c r="AOB151" s="140"/>
      <c r="AOC151" s="140"/>
      <c r="AOD151" s="140"/>
      <c r="AOE151" s="140"/>
      <c r="AOF151" s="140"/>
      <c r="AOG151" s="140"/>
      <c r="AOH151" s="140"/>
      <c r="AOI151" s="140"/>
      <c r="AOJ151" s="140"/>
      <c r="AOK151" s="140"/>
      <c r="AOL151" s="140"/>
      <c r="AOM151" s="140"/>
      <c r="AON151" s="140"/>
      <c r="AOO151" s="140"/>
      <c r="AOP151" s="140"/>
      <c r="AOQ151" s="140"/>
      <c r="AOR151" s="140"/>
      <c r="AOS151" s="140"/>
      <c r="AOT151" s="140"/>
      <c r="AOU151" s="140"/>
      <c r="AOV151" s="140"/>
      <c r="AOW151" s="140"/>
      <c r="AOX151" s="140"/>
      <c r="AOY151" s="140"/>
      <c r="AOZ151" s="140"/>
      <c r="APA151" s="140"/>
      <c r="APB151" s="140"/>
      <c r="APC151" s="140"/>
      <c r="APD151" s="140"/>
      <c r="APE151" s="140"/>
      <c r="APF151" s="140"/>
      <c r="APG151" s="140"/>
      <c r="APH151" s="140"/>
      <c r="API151" s="140"/>
      <c r="APJ151" s="140"/>
      <c r="APK151" s="140"/>
      <c r="APL151" s="140"/>
      <c r="APM151" s="140"/>
      <c r="APN151" s="140"/>
      <c r="APO151" s="140"/>
      <c r="APP151" s="140"/>
      <c r="APQ151" s="140"/>
      <c r="APR151" s="140"/>
      <c r="APS151" s="140"/>
      <c r="APT151" s="140"/>
      <c r="APU151" s="140"/>
      <c r="APV151" s="140"/>
      <c r="APW151" s="140"/>
      <c r="APX151" s="140"/>
      <c r="APY151" s="140"/>
      <c r="APZ151" s="140"/>
      <c r="AQA151" s="140"/>
      <c r="AQB151" s="140"/>
      <c r="AQC151" s="140"/>
      <c r="AQD151" s="140"/>
      <c r="AQE151" s="140"/>
      <c r="AQF151" s="140"/>
      <c r="AQG151" s="140"/>
      <c r="AQH151" s="140"/>
      <c r="AQI151" s="140"/>
      <c r="AQJ151" s="140"/>
      <c r="AQK151" s="140"/>
      <c r="AQL151" s="140"/>
      <c r="AQM151" s="140"/>
      <c r="AQN151" s="140"/>
      <c r="AQO151" s="140"/>
      <c r="AQP151" s="140"/>
      <c r="AQQ151" s="140"/>
      <c r="AQR151" s="140"/>
      <c r="AQS151" s="140"/>
      <c r="AQT151" s="140"/>
      <c r="AQU151" s="140"/>
      <c r="AQV151" s="140"/>
      <c r="AQW151" s="140"/>
      <c r="AQX151" s="140"/>
      <c r="AQY151" s="140"/>
      <c r="AQZ151" s="140"/>
      <c r="ARA151" s="140"/>
      <c r="ARB151" s="140"/>
      <c r="ARC151" s="140"/>
      <c r="ARD151" s="140"/>
      <c r="ARE151" s="140"/>
      <c r="ARF151" s="140"/>
      <c r="ARG151" s="140"/>
      <c r="ARH151" s="140"/>
      <c r="ARI151" s="140"/>
      <c r="ARJ151" s="140"/>
      <c r="ARK151" s="140"/>
      <c r="ARL151" s="140"/>
      <c r="ARM151" s="140"/>
      <c r="ARN151" s="140"/>
      <c r="ARO151" s="140"/>
      <c r="ARP151" s="140"/>
      <c r="ARQ151" s="140"/>
      <c r="ARR151" s="140"/>
      <c r="ARS151" s="140"/>
      <c r="ART151" s="140"/>
      <c r="ARU151" s="140"/>
      <c r="ARV151" s="140"/>
      <c r="ARW151" s="140"/>
      <c r="ARX151" s="140"/>
      <c r="ARY151" s="140"/>
      <c r="ARZ151" s="140"/>
      <c r="ASA151" s="140"/>
      <c r="ASB151" s="140"/>
      <c r="ASC151" s="140"/>
      <c r="ASD151" s="140"/>
      <c r="ASE151" s="140"/>
      <c r="ASF151" s="140"/>
      <c r="ASG151" s="140"/>
      <c r="ASH151" s="140"/>
      <c r="ASI151" s="140"/>
      <c r="ASJ151" s="140"/>
      <c r="ASK151" s="140"/>
      <c r="ASL151" s="140"/>
      <c r="ASM151" s="140"/>
      <c r="ASN151" s="140"/>
      <c r="ASO151" s="140"/>
      <c r="ASP151" s="140"/>
      <c r="ASQ151" s="140"/>
      <c r="ASR151" s="140"/>
      <c r="ASS151" s="140"/>
      <c r="AST151" s="140"/>
      <c r="ASU151" s="140"/>
      <c r="ASV151" s="140"/>
      <c r="ASW151" s="140"/>
      <c r="ASX151" s="140"/>
      <c r="ASY151" s="140"/>
      <c r="ASZ151" s="140"/>
      <c r="ATA151" s="140"/>
      <c r="ATB151" s="140"/>
      <c r="ATC151" s="140"/>
      <c r="ATD151" s="140"/>
      <c r="ATE151" s="140"/>
      <c r="ATF151" s="140"/>
      <c r="ATG151" s="140"/>
      <c r="ATH151" s="140"/>
      <c r="ATI151" s="140"/>
      <c r="ATJ151" s="140"/>
      <c r="ATK151" s="140"/>
      <c r="ATL151" s="140"/>
      <c r="ATM151" s="140"/>
      <c r="ATN151" s="140"/>
      <c r="ATO151" s="140"/>
      <c r="ATP151" s="140"/>
      <c r="ATQ151" s="140"/>
      <c r="ATR151" s="140"/>
      <c r="ATS151" s="140"/>
      <c r="ATT151" s="140"/>
      <c r="ATU151" s="140"/>
      <c r="ATV151" s="140"/>
      <c r="ATW151" s="140"/>
      <c r="ATX151" s="140"/>
      <c r="ATY151" s="140"/>
      <c r="ATZ151" s="140"/>
      <c r="AUA151" s="140"/>
      <c r="AUB151" s="140"/>
      <c r="AUC151" s="140"/>
      <c r="AUD151" s="140"/>
      <c r="AUE151" s="140"/>
      <c r="AUF151" s="140"/>
      <c r="AUG151" s="140"/>
      <c r="AUH151" s="140"/>
      <c r="AUI151" s="140"/>
      <c r="AUJ151" s="140"/>
      <c r="AUK151" s="140"/>
      <c r="AUL151" s="140"/>
      <c r="AUM151" s="140"/>
      <c r="AUN151" s="140"/>
      <c r="AUO151" s="140"/>
      <c r="AUP151" s="140"/>
      <c r="AUQ151" s="140"/>
      <c r="AUR151" s="140"/>
      <c r="AUS151" s="140"/>
      <c r="AUT151" s="140"/>
      <c r="AUU151" s="140"/>
      <c r="AUV151" s="140"/>
      <c r="AUW151" s="140"/>
      <c r="AUX151" s="140"/>
      <c r="AUY151" s="140"/>
      <c r="AUZ151" s="140"/>
      <c r="AVA151" s="140"/>
      <c r="AVB151" s="140"/>
      <c r="AVC151" s="140"/>
      <c r="AVD151" s="140"/>
      <c r="AVE151" s="140"/>
      <c r="AVF151" s="140"/>
      <c r="AVG151" s="140"/>
      <c r="AVH151" s="140"/>
      <c r="AVI151" s="140"/>
      <c r="AVJ151" s="140"/>
      <c r="AVK151" s="140"/>
      <c r="AVL151" s="140"/>
      <c r="AVM151" s="140"/>
      <c r="AVN151" s="140"/>
      <c r="AVO151" s="140"/>
      <c r="AVP151" s="140"/>
      <c r="AVQ151" s="140"/>
      <c r="AVR151" s="140"/>
      <c r="AVS151" s="140"/>
      <c r="AVT151" s="140"/>
      <c r="AVU151" s="140"/>
      <c r="AVV151" s="140"/>
      <c r="AVW151" s="140"/>
      <c r="AVX151" s="140"/>
      <c r="AVY151" s="140"/>
      <c r="AVZ151" s="140"/>
      <c r="AWA151" s="140"/>
      <c r="AWB151" s="140"/>
      <c r="AWC151" s="140"/>
      <c r="AWD151" s="140"/>
      <c r="AWE151" s="140"/>
      <c r="AWF151" s="140"/>
      <c r="AWG151" s="140"/>
      <c r="AWH151" s="140"/>
      <c r="AWI151" s="140"/>
      <c r="AWJ151" s="140"/>
      <c r="AWK151" s="140"/>
      <c r="AWL151" s="140"/>
      <c r="AWM151" s="140"/>
      <c r="AWN151" s="140"/>
      <c r="AWO151" s="140"/>
      <c r="AWP151" s="140"/>
      <c r="AWQ151" s="140"/>
      <c r="AWR151" s="140"/>
      <c r="AWS151" s="140"/>
      <c r="AWT151" s="140"/>
      <c r="AWU151" s="140"/>
      <c r="AWV151" s="140"/>
      <c r="AWW151" s="140"/>
      <c r="AWX151" s="140"/>
      <c r="AWY151" s="140"/>
      <c r="AWZ151" s="140"/>
      <c r="AXA151" s="140"/>
      <c r="AXB151" s="140"/>
      <c r="AXC151" s="140"/>
      <c r="AXD151" s="140"/>
      <c r="AXE151" s="140"/>
      <c r="AXF151" s="140"/>
      <c r="AXG151" s="140"/>
      <c r="AXH151" s="140"/>
      <c r="AXI151" s="140"/>
      <c r="AXJ151" s="140"/>
      <c r="AXK151" s="140"/>
      <c r="AXL151" s="140"/>
      <c r="AXM151" s="140"/>
      <c r="AXN151" s="140"/>
      <c r="AXO151" s="140"/>
      <c r="AXP151" s="140"/>
      <c r="AXQ151" s="140"/>
      <c r="AXR151" s="140"/>
      <c r="AXS151" s="140"/>
      <c r="AXT151" s="140"/>
      <c r="AXU151" s="140"/>
      <c r="AXV151" s="140"/>
      <c r="AXW151" s="140"/>
      <c r="AXX151" s="140"/>
      <c r="AXY151" s="140"/>
      <c r="AXZ151" s="140"/>
      <c r="AYA151" s="140"/>
      <c r="AYB151" s="140"/>
      <c r="AYC151" s="140"/>
      <c r="AYD151" s="140"/>
      <c r="AYE151" s="140"/>
      <c r="AYF151" s="140"/>
      <c r="AYG151" s="140"/>
      <c r="AYH151" s="140"/>
      <c r="AYI151" s="140"/>
      <c r="AYJ151" s="140"/>
      <c r="AYK151" s="140"/>
      <c r="AYL151" s="140"/>
      <c r="AYM151" s="140"/>
      <c r="AYN151" s="140"/>
      <c r="AYO151" s="140"/>
      <c r="AYP151" s="140"/>
      <c r="AYQ151" s="140"/>
      <c r="AYR151" s="140"/>
      <c r="AYS151" s="140"/>
      <c r="AYT151" s="140"/>
      <c r="AYU151" s="140"/>
      <c r="AYV151" s="140"/>
      <c r="AYW151" s="140"/>
      <c r="AYX151" s="140"/>
      <c r="AYY151" s="140"/>
      <c r="AYZ151" s="140"/>
      <c r="AZA151" s="140"/>
      <c r="AZB151" s="140"/>
      <c r="AZC151" s="140"/>
      <c r="AZD151" s="140"/>
      <c r="AZE151" s="140"/>
      <c r="AZF151" s="140"/>
      <c r="AZG151" s="140"/>
      <c r="AZH151" s="140"/>
      <c r="AZI151" s="140"/>
      <c r="AZJ151" s="140"/>
      <c r="AZK151" s="140"/>
      <c r="AZL151" s="140"/>
      <c r="AZM151" s="140"/>
      <c r="AZN151" s="140"/>
      <c r="AZO151" s="140"/>
      <c r="AZP151" s="140"/>
      <c r="AZQ151" s="140"/>
      <c r="AZR151" s="140"/>
      <c r="AZS151" s="140"/>
      <c r="AZT151" s="140"/>
      <c r="AZU151" s="140"/>
      <c r="AZV151" s="140"/>
      <c r="AZW151" s="140"/>
      <c r="AZX151" s="140"/>
      <c r="AZY151" s="140"/>
      <c r="AZZ151" s="140"/>
      <c r="BAA151" s="140"/>
      <c r="BAB151" s="140"/>
      <c r="BAC151" s="140"/>
      <c r="BAD151" s="140"/>
      <c r="BAE151" s="140"/>
      <c r="BAF151" s="140"/>
      <c r="BAG151" s="140"/>
      <c r="BAH151" s="140"/>
      <c r="BAI151" s="140"/>
      <c r="BAJ151" s="140"/>
      <c r="BAK151" s="140"/>
      <c r="BAL151" s="140"/>
      <c r="BAM151" s="140"/>
      <c r="BAN151" s="140"/>
      <c r="BAO151" s="140"/>
      <c r="BAP151" s="140"/>
      <c r="BAQ151" s="140"/>
      <c r="BAR151" s="140"/>
      <c r="BAS151" s="140"/>
      <c r="BAT151" s="140"/>
      <c r="BAU151" s="140"/>
      <c r="BAV151" s="140"/>
      <c r="BAW151" s="140"/>
      <c r="BAX151" s="140"/>
      <c r="BAY151" s="140"/>
      <c r="BAZ151" s="140"/>
      <c r="BBA151" s="140"/>
      <c r="BBB151" s="140"/>
      <c r="BBC151" s="140"/>
      <c r="BBD151" s="140"/>
      <c r="BBE151" s="140"/>
      <c r="BBF151" s="140"/>
      <c r="BBG151" s="140"/>
      <c r="BBH151" s="140"/>
      <c r="BBI151" s="140"/>
      <c r="BBJ151" s="140"/>
      <c r="BBK151" s="140"/>
      <c r="BBL151" s="140"/>
      <c r="BBM151" s="140"/>
      <c r="BBN151" s="140"/>
      <c r="BBO151" s="140"/>
      <c r="BBP151" s="140"/>
      <c r="BBQ151" s="140"/>
      <c r="BBR151" s="140"/>
      <c r="BBS151" s="140"/>
      <c r="BBT151" s="140"/>
      <c r="BBU151" s="140"/>
      <c r="BBV151" s="140"/>
      <c r="BBW151" s="140"/>
      <c r="BBX151" s="140"/>
      <c r="BBY151" s="140"/>
      <c r="BBZ151" s="140"/>
      <c r="BCA151" s="140"/>
      <c r="BCB151" s="140"/>
      <c r="BCC151" s="140"/>
      <c r="BCD151" s="140"/>
      <c r="BCE151" s="140"/>
      <c r="BCF151" s="140"/>
      <c r="BCG151" s="140"/>
      <c r="BCH151" s="140"/>
      <c r="BCI151" s="140"/>
      <c r="BCJ151" s="140"/>
      <c r="BCK151" s="140"/>
      <c r="BCL151" s="140"/>
      <c r="BCM151" s="140"/>
      <c r="BCN151" s="140"/>
      <c r="BCO151" s="140"/>
      <c r="BCP151" s="140"/>
      <c r="BCQ151" s="140"/>
      <c r="BCR151" s="140"/>
      <c r="BCS151" s="140"/>
      <c r="BCT151" s="140"/>
      <c r="BCU151" s="140"/>
      <c r="BCV151" s="140"/>
      <c r="BCW151" s="140"/>
      <c r="BCX151" s="140"/>
      <c r="BCY151" s="140"/>
      <c r="BCZ151" s="140"/>
      <c r="BDA151" s="140"/>
      <c r="BDB151" s="140"/>
      <c r="BDC151" s="140"/>
      <c r="BDD151" s="140"/>
      <c r="BDE151" s="140"/>
      <c r="BDF151" s="140"/>
      <c r="BDG151" s="140"/>
      <c r="BDH151" s="140"/>
      <c r="BDI151" s="140"/>
      <c r="BDJ151" s="140"/>
      <c r="BDK151" s="140"/>
      <c r="BDL151" s="140"/>
      <c r="BDM151" s="140"/>
      <c r="BDN151" s="140"/>
      <c r="BDO151" s="140"/>
      <c r="BDP151" s="140"/>
      <c r="BDQ151" s="140"/>
      <c r="BDR151" s="140"/>
      <c r="BDS151" s="140"/>
      <c r="BDT151" s="140"/>
      <c r="BDU151" s="140"/>
      <c r="BDV151" s="140"/>
      <c r="BDW151" s="140"/>
      <c r="BDX151" s="140"/>
      <c r="BDY151" s="140"/>
      <c r="BDZ151" s="140"/>
      <c r="BEA151" s="140"/>
      <c r="BEB151" s="140"/>
      <c r="BEC151" s="140"/>
      <c r="BED151" s="140"/>
      <c r="BEE151" s="140"/>
      <c r="BEF151" s="140"/>
      <c r="BEG151" s="140"/>
      <c r="BEH151" s="140"/>
      <c r="BEI151" s="140"/>
      <c r="BEJ151" s="140"/>
      <c r="BEK151" s="140"/>
      <c r="BEL151" s="140"/>
      <c r="BEM151" s="140"/>
      <c r="BEN151" s="140"/>
      <c r="BEO151" s="140"/>
      <c r="BEP151" s="140"/>
      <c r="BEQ151" s="140"/>
      <c r="BER151" s="140"/>
      <c r="BES151" s="140"/>
      <c r="BET151" s="140"/>
      <c r="BEU151" s="140"/>
      <c r="BEV151" s="140"/>
      <c r="BEW151" s="140"/>
      <c r="BEX151" s="140"/>
      <c r="BEY151" s="140"/>
      <c r="BEZ151" s="140"/>
      <c r="BFA151" s="140"/>
      <c r="BFB151" s="140"/>
      <c r="BFC151" s="140"/>
      <c r="BFD151" s="140"/>
      <c r="BFE151" s="140"/>
      <c r="BFF151" s="140"/>
      <c r="BFG151" s="140"/>
      <c r="BFH151" s="140"/>
      <c r="BFI151" s="140"/>
      <c r="BFJ151" s="140"/>
      <c r="BFK151" s="140"/>
      <c r="BFL151" s="140"/>
      <c r="BFM151" s="140"/>
      <c r="BFN151" s="140"/>
      <c r="BFO151" s="140"/>
      <c r="BFP151" s="140"/>
      <c r="BFQ151" s="140"/>
      <c r="BFR151" s="140"/>
      <c r="BFS151" s="140"/>
      <c r="BFT151" s="140"/>
      <c r="BFU151" s="140"/>
      <c r="BFV151" s="140"/>
      <c r="BFW151" s="140"/>
      <c r="BFX151" s="140"/>
      <c r="BFY151" s="140"/>
      <c r="BFZ151" s="140"/>
      <c r="BGA151" s="140"/>
      <c r="BGB151" s="140"/>
      <c r="BGC151" s="140"/>
      <c r="BGD151" s="140"/>
      <c r="BGE151" s="140"/>
      <c r="BGF151" s="140"/>
      <c r="BGG151" s="140"/>
      <c r="BGH151" s="140"/>
      <c r="BGI151" s="140"/>
      <c r="BGJ151" s="140"/>
      <c r="BGK151" s="140"/>
      <c r="BGL151" s="140"/>
      <c r="BGM151" s="140"/>
      <c r="BGN151" s="140"/>
      <c r="BGO151" s="140"/>
      <c r="BGP151" s="140"/>
      <c r="BGQ151" s="140"/>
      <c r="BGR151" s="140"/>
      <c r="BGS151" s="140"/>
      <c r="BGT151" s="140"/>
      <c r="BGU151" s="140"/>
      <c r="BGV151" s="140"/>
      <c r="BGW151" s="140"/>
      <c r="BGX151" s="140"/>
      <c r="BGY151" s="140"/>
      <c r="BGZ151" s="140"/>
      <c r="BHA151" s="140"/>
      <c r="BHB151" s="140"/>
      <c r="BHC151" s="140"/>
      <c r="BHD151" s="140"/>
      <c r="BHE151" s="140"/>
      <c r="BHF151" s="140"/>
      <c r="BHG151" s="140"/>
      <c r="BHH151" s="140"/>
      <c r="BHI151" s="140"/>
      <c r="BHJ151" s="140"/>
      <c r="BHK151" s="140"/>
      <c r="BHL151" s="140"/>
      <c r="BHM151" s="140"/>
      <c r="BHN151" s="140"/>
      <c r="BHO151" s="140"/>
      <c r="BHP151" s="140"/>
      <c r="BHQ151" s="140"/>
      <c r="BHR151" s="140"/>
      <c r="BHS151" s="140"/>
      <c r="BHT151" s="140"/>
      <c r="BHU151" s="140"/>
      <c r="BHV151" s="140"/>
      <c r="BHW151" s="140"/>
      <c r="BHX151" s="140"/>
      <c r="BHY151" s="140"/>
      <c r="BHZ151" s="140"/>
      <c r="BIA151" s="140"/>
      <c r="BIB151" s="140"/>
      <c r="BIC151" s="140"/>
      <c r="BID151" s="140"/>
      <c r="BIE151" s="140"/>
      <c r="BIF151" s="140"/>
      <c r="BIG151" s="140"/>
      <c r="BIH151" s="140"/>
      <c r="BII151" s="140"/>
      <c r="BIJ151" s="140"/>
      <c r="BIK151" s="140"/>
      <c r="BIL151" s="140"/>
      <c r="BIM151" s="140"/>
      <c r="BIN151" s="140"/>
      <c r="BIO151" s="140"/>
      <c r="BIP151" s="140"/>
      <c r="BIQ151" s="140"/>
      <c r="BIR151" s="140"/>
      <c r="BIS151" s="140"/>
      <c r="BIT151" s="140"/>
      <c r="BIU151" s="140"/>
      <c r="BIV151" s="140"/>
      <c r="BIW151" s="140"/>
      <c r="BIX151" s="140"/>
      <c r="BIY151" s="140"/>
      <c r="BIZ151" s="140"/>
      <c r="BJA151" s="140"/>
      <c r="BJB151" s="140"/>
      <c r="BJC151" s="140"/>
      <c r="BJD151" s="140"/>
      <c r="BJE151" s="140"/>
      <c r="BJF151" s="140"/>
      <c r="BJG151" s="140"/>
      <c r="BJH151" s="140"/>
      <c r="BJI151" s="140"/>
      <c r="BJJ151" s="140"/>
      <c r="BJK151" s="140"/>
      <c r="BJL151" s="140"/>
      <c r="BJM151" s="140"/>
      <c r="BJN151" s="140"/>
      <c r="BJO151" s="140"/>
      <c r="BJP151" s="140"/>
      <c r="BJQ151" s="140"/>
      <c r="BJR151" s="140"/>
      <c r="BJS151" s="140"/>
      <c r="BJT151" s="140"/>
      <c r="BJU151" s="140"/>
      <c r="BJV151" s="140"/>
      <c r="BJW151" s="140"/>
      <c r="BJX151" s="140"/>
      <c r="BJY151" s="140"/>
      <c r="BJZ151" s="140"/>
      <c r="BKA151" s="140"/>
      <c r="BKB151" s="140"/>
      <c r="BKC151" s="140"/>
      <c r="BKD151" s="140"/>
      <c r="BKE151" s="140"/>
      <c r="BKF151" s="140"/>
      <c r="BKG151" s="140"/>
      <c r="BKH151" s="140"/>
      <c r="BKI151" s="140"/>
      <c r="BKJ151" s="140"/>
      <c r="BKK151" s="140"/>
      <c r="BKL151" s="140"/>
      <c r="BKM151" s="140"/>
      <c r="BKN151" s="140"/>
      <c r="BKO151" s="140"/>
      <c r="BKP151" s="140"/>
      <c r="BKQ151" s="140"/>
      <c r="BKR151" s="140"/>
      <c r="BKS151" s="140"/>
      <c r="BKT151" s="140"/>
      <c r="BKU151" s="140"/>
      <c r="BKV151" s="140"/>
      <c r="BKW151" s="140"/>
      <c r="BKX151" s="140"/>
      <c r="BKY151" s="140"/>
      <c r="BKZ151" s="140"/>
      <c r="BLA151" s="140"/>
      <c r="BLB151" s="140"/>
      <c r="BLC151" s="140"/>
      <c r="BLD151" s="140"/>
      <c r="BLE151" s="140"/>
      <c r="BLF151" s="140"/>
      <c r="BLG151" s="140"/>
      <c r="BLH151" s="140"/>
      <c r="BLI151" s="140"/>
      <c r="BLJ151" s="140"/>
      <c r="BLK151" s="140"/>
      <c r="BLL151" s="140"/>
      <c r="BLM151" s="140"/>
      <c r="BLN151" s="140"/>
      <c r="BLO151" s="140"/>
      <c r="BLP151" s="140"/>
      <c r="BLQ151" s="140"/>
      <c r="BLR151" s="140"/>
      <c r="BLS151" s="140"/>
      <c r="BLT151" s="140"/>
      <c r="BLU151" s="140"/>
      <c r="BLV151" s="140"/>
      <c r="BLW151" s="140"/>
      <c r="BLX151" s="140"/>
      <c r="BLY151" s="140"/>
      <c r="BLZ151" s="140"/>
      <c r="BMA151" s="140"/>
      <c r="BMB151" s="140"/>
      <c r="BMC151" s="140"/>
      <c r="BMD151" s="140"/>
      <c r="BME151" s="140"/>
      <c r="BMF151" s="140"/>
      <c r="BMG151" s="140"/>
      <c r="BMH151" s="140"/>
      <c r="BMI151" s="140"/>
      <c r="BMJ151" s="140"/>
      <c r="BMK151" s="140"/>
      <c r="BML151" s="140"/>
      <c r="BMM151" s="140"/>
      <c r="BMN151" s="140"/>
      <c r="BMO151" s="140"/>
      <c r="BMP151" s="140"/>
      <c r="BMQ151" s="140"/>
      <c r="BMR151" s="140"/>
      <c r="BMS151" s="140"/>
      <c r="BMT151" s="140"/>
      <c r="BMU151" s="140"/>
      <c r="BMV151" s="140"/>
      <c r="BMW151" s="140"/>
      <c r="BMX151" s="140"/>
      <c r="BMY151" s="140"/>
      <c r="BMZ151" s="140"/>
      <c r="BNA151" s="140"/>
      <c r="BNB151" s="140"/>
      <c r="BNC151" s="140"/>
      <c r="BND151" s="140"/>
      <c r="BNE151" s="140"/>
      <c r="BNF151" s="140"/>
      <c r="BNG151" s="140"/>
      <c r="BNH151" s="140"/>
      <c r="BNI151" s="140"/>
      <c r="BNJ151" s="140"/>
      <c r="BNK151" s="140"/>
      <c r="BNL151" s="140"/>
      <c r="BNM151" s="140"/>
      <c r="BNN151" s="140"/>
      <c r="BNO151" s="140"/>
      <c r="BNP151" s="140"/>
      <c r="BNQ151" s="140"/>
      <c r="BNR151" s="140"/>
      <c r="BNS151" s="140"/>
      <c r="BNT151" s="140"/>
      <c r="BNU151" s="140"/>
      <c r="BNV151" s="140"/>
      <c r="BNW151" s="140"/>
      <c r="BNX151" s="140"/>
      <c r="BNY151" s="140"/>
      <c r="BNZ151" s="140"/>
      <c r="BOA151" s="140"/>
      <c r="BOB151" s="140"/>
      <c r="BOC151" s="140"/>
      <c r="BOD151" s="140"/>
      <c r="BOE151" s="140"/>
      <c r="BOF151" s="140"/>
      <c r="BOG151" s="140"/>
      <c r="BOH151" s="140"/>
      <c r="BOI151" s="140"/>
      <c r="BOJ151" s="140"/>
      <c r="BOK151" s="140"/>
      <c r="BOL151" s="140"/>
      <c r="BOM151" s="140"/>
      <c r="BON151" s="140"/>
      <c r="BOO151" s="140"/>
      <c r="BOP151" s="140"/>
      <c r="BOQ151" s="140"/>
      <c r="BOR151" s="140"/>
      <c r="BOS151" s="140"/>
      <c r="BOT151" s="140"/>
      <c r="BOU151" s="140"/>
      <c r="BOV151" s="140"/>
      <c r="BOW151" s="140"/>
      <c r="BOX151" s="140"/>
      <c r="BOY151" s="140"/>
      <c r="BOZ151" s="140"/>
      <c r="BPA151" s="140"/>
      <c r="BPB151" s="140"/>
      <c r="BPC151" s="140"/>
      <c r="BPD151" s="140"/>
      <c r="BPE151" s="140"/>
      <c r="BPF151" s="140"/>
      <c r="BPG151" s="140"/>
      <c r="BPH151" s="140"/>
      <c r="BPI151" s="140"/>
      <c r="BPJ151" s="140"/>
      <c r="BPK151" s="140"/>
      <c r="BPL151" s="140"/>
      <c r="BPM151" s="140"/>
      <c r="BPN151" s="140"/>
      <c r="BPO151" s="140"/>
      <c r="BPP151" s="140"/>
      <c r="BPQ151" s="140"/>
      <c r="BPR151" s="140"/>
      <c r="BPS151" s="140"/>
      <c r="BPT151" s="140"/>
      <c r="BPU151" s="140"/>
      <c r="BPV151" s="140"/>
      <c r="BPW151" s="140"/>
      <c r="BPX151" s="140"/>
      <c r="BPY151" s="140"/>
      <c r="BPZ151" s="140"/>
      <c r="BQA151" s="140"/>
      <c r="BQB151" s="140"/>
      <c r="BQC151" s="140"/>
      <c r="BQD151" s="140"/>
      <c r="BQE151" s="140"/>
      <c r="BQF151" s="140"/>
      <c r="BQG151" s="140"/>
      <c r="BQH151" s="140"/>
      <c r="BQI151" s="140"/>
      <c r="BQJ151" s="140"/>
      <c r="BQK151" s="140"/>
      <c r="BQL151" s="140"/>
      <c r="BQM151" s="140"/>
      <c r="BQN151" s="140"/>
      <c r="BQO151" s="140"/>
      <c r="BQP151" s="140"/>
      <c r="BQQ151" s="140"/>
      <c r="BQR151" s="140"/>
      <c r="BQS151" s="140"/>
      <c r="BQT151" s="140"/>
      <c r="BQU151" s="140"/>
      <c r="BQV151" s="140"/>
      <c r="BQW151" s="140"/>
      <c r="BQX151" s="140"/>
      <c r="BQY151" s="140"/>
      <c r="BQZ151" s="140"/>
      <c r="BRA151" s="140"/>
      <c r="BRB151" s="140"/>
      <c r="BRC151" s="140"/>
      <c r="BRD151" s="140"/>
      <c r="BRE151" s="140"/>
      <c r="BRF151" s="140"/>
      <c r="BRG151" s="140"/>
      <c r="BRH151" s="140"/>
      <c r="BRI151" s="140"/>
      <c r="BRJ151" s="140"/>
      <c r="BRK151" s="140"/>
      <c r="BRL151" s="140"/>
      <c r="BRM151" s="140"/>
      <c r="BRN151" s="140"/>
      <c r="BRO151" s="140"/>
      <c r="BRP151" s="140"/>
      <c r="BRQ151" s="140"/>
      <c r="BRR151" s="140"/>
      <c r="BRS151" s="140"/>
      <c r="BRT151" s="140"/>
      <c r="BRU151" s="140"/>
      <c r="BRV151" s="140"/>
      <c r="BRW151" s="140"/>
      <c r="BRX151" s="140"/>
      <c r="BRY151" s="140"/>
      <c r="BRZ151" s="140"/>
      <c r="BSA151" s="140"/>
      <c r="BSB151" s="140"/>
      <c r="BSC151" s="140"/>
      <c r="BSD151" s="140"/>
      <c r="BSE151" s="140"/>
      <c r="BSF151" s="140"/>
      <c r="BSG151" s="140"/>
      <c r="BSH151" s="140"/>
      <c r="BSI151" s="140"/>
      <c r="BSJ151" s="140"/>
      <c r="BSK151" s="140"/>
      <c r="BSL151" s="140"/>
      <c r="BSM151" s="140"/>
      <c r="BSN151" s="140"/>
      <c r="BSO151" s="140"/>
      <c r="BSP151" s="140"/>
      <c r="BSQ151" s="140"/>
      <c r="BSR151" s="140"/>
      <c r="BSS151" s="140"/>
      <c r="BST151" s="140"/>
      <c r="BSU151" s="140"/>
      <c r="BSV151" s="140"/>
      <c r="BSW151" s="140"/>
      <c r="BSX151" s="140"/>
      <c r="BSY151" s="140"/>
      <c r="BSZ151" s="140"/>
      <c r="BTA151" s="140"/>
      <c r="BTB151" s="140"/>
      <c r="BTC151" s="140"/>
      <c r="BTD151" s="140"/>
      <c r="BTE151" s="140"/>
      <c r="BTF151" s="140"/>
      <c r="BTG151" s="140"/>
      <c r="BTH151" s="140"/>
      <c r="BTI151" s="140"/>
      <c r="BTJ151" s="140"/>
      <c r="BTK151" s="140"/>
      <c r="BTL151" s="140"/>
      <c r="BTM151" s="140"/>
      <c r="BTN151" s="140"/>
      <c r="BTO151" s="140"/>
      <c r="BTP151" s="140"/>
      <c r="BTQ151" s="140"/>
      <c r="BTR151" s="140"/>
      <c r="BTS151" s="140"/>
      <c r="BTT151" s="140"/>
      <c r="BTU151" s="140"/>
      <c r="BTV151" s="140"/>
      <c r="BTW151" s="140"/>
      <c r="BTX151" s="140"/>
      <c r="BTY151" s="140"/>
      <c r="BTZ151" s="140"/>
      <c r="BUA151" s="140"/>
      <c r="BUB151" s="140"/>
      <c r="BUC151" s="140"/>
      <c r="BUD151" s="140"/>
      <c r="BUE151" s="140"/>
      <c r="BUF151" s="140"/>
      <c r="BUG151" s="140"/>
      <c r="BUH151" s="140"/>
      <c r="BUI151" s="140"/>
      <c r="BUJ151" s="140"/>
      <c r="BUK151" s="140"/>
      <c r="BUL151" s="140"/>
      <c r="BUM151" s="140"/>
      <c r="BUN151" s="140"/>
      <c r="BUO151" s="140"/>
      <c r="BUP151" s="140"/>
      <c r="BUQ151" s="140"/>
      <c r="BUR151" s="140"/>
      <c r="BUS151" s="140"/>
      <c r="BUT151" s="140"/>
      <c r="BUU151" s="140"/>
      <c r="BUV151" s="140"/>
      <c r="BUW151" s="140"/>
      <c r="BUX151" s="140"/>
      <c r="BUY151" s="140"/>
      <c r="BUZ151" s="140"/>
      <c r="BVA151" s="140"/>
      <c r="BVB151" s="140"/>
      <c r="BVC151" s="140"/>
      <c r="BVD151" s="140"/>
      <c r="BVE151" s="140"/>
      <c r="BVF151" s="140"/>
      <c r="BVG151" s="140"/>
      <c r="BVH151" s="140"/>
      <c r="BVI151" s="140"/>
      <c r="BVJ151" s="140"/>
      <c r="BVK151" s="140"/>
      <c r="BVL151" s="140"/>
      <c r="BVM151" s="140"/>
      <c r="BVN151" s="140"/>
      <c r="BVO151" s="140"/>
      <c r="BVP151" s="140"/>
      <c r="BVQ151" s="140"/>
      <c r="BVR151" s="140"/>
      <c r="BVS151" s="140"/>
      <c r="BVT151" s="140"/>
      <c r="BVU151" s="140"/>
      <c r="BVV151" s="140"/>
      <c r="BVW151" s="140"/>
      <c r="BVX151" s="140"/>
      <c r="BVY151" s="140"/>
      <c r="BVZ151" s="140"/>
      <c r="BWA151" s="140"/>
      <c r="BWB151" s="140"/>
      <c r="BWC151" s="140"/>
      <c r="BWD151" s="140"/>
      <c r="BWE151" s="140"/>
      <c r="BWF151" s="140"/>
      <c r="BWG151" s="140"/>
      <c r="BWH151" s="140"/>
      <c r="BWI151" s="140"/>
      <c r="BWJ151" s="140"/>
      <c r="BWK151" s="140"/>
      <c r="BWL151" s="140"/>
      <c r="BWM151" s="140"/>
      <c r="BWN151" s="140"/>
      <c r="BWO151" s="140"/>
      <c r="BWP151" s="140"/>
      <c r="BWQ151" s="140"/>
      <c r="BWR151" s="140"/>
      <c r="BWS151" s="140"/>
      <c r="BWT151" s="140"/>
      <c r="BWU151" s="140"/>
      <c r="BWV151" s="140"/>
      <c r="BWW151" s="140"/>
      <c r="BWX151" s="140"/>
      <c r="BWY151" s="140"/>
      <c r="BWZ151" s="140"/>
      <c r="BXA151" s="140"/>
      <c r="BXB151" s="140"/>
      <c r="BXC151" s="140"/>
      <c r="BXD151" s="140"/>
      <c r="BXE151" s="140"/>
      <c r="BXF151" s="140"/>
      <c r="BXG151" s="140"/>
      <c r="BXH151" s="140"/>
      <c r="BXI151" s="140"/>
      <c r="BXJ151" s="140"/>
      <c r="BXK151" s="140"/>
      <c r="BXL151" s="140"/>
      <c r="BXM151" s="140"/>
      <c r="BXN151" s="140"/>
      <c r="BXO151" s="140"/>
      <c r="BXP151" s="140"/>
      <c r="BXQ151" s="140"/>
      <c r="BXR151" s="140"/>
      <c r="BXS151" s="140"/>
      <c r="BXT151" s="140"/>
      <c r="BXU151" s="140"/>
      <c r="BXV151" s="140"/>
      <c r="BXW151" s="140"/>
      <c r="BXX151" s="140"/>
      <c r="BXY151" s="140"/>
      <c r="BXZ151" s="140"/>
      <c r="BYA151" s="140"/>
      <c r="BYB151" s="140"/>
      <c r="BYC151" s="140"/>
      <c r="BYD151" s="140"/>
      <c r="BYE151" s="140"/>
      <c r="BYF151" s="140"/>
      <c r="BYG151" s="140"/>
      <c r="BYH151" s="140"/>
      <c r="BYI151" s="140"/>
      <c r="BYJ151" s="140"/>
      <c r="BYK151" s="140"/>
      <c r="BYL151" s="140"/>
      <c r="BYM151" s="140"/>
      <c r="BYN151" s="140"/>
      <c r="BYO151" s="140"/>
      <c r="BYP151" s="140"/>
      <c r="BYQ151" s="140"/>
      <c r="BYR151" s="140"/>
      <c r="BYS151" s="140"/>
      <c r="BYT151" s="140"/>
      <c r="BYU151" s="140"/>
      <c r="BYV151" s="140"/>
      <c r="BYW151" s="140"/>
      <c r="BYX151" s="140"/>
      <c r="BYY151" s="140"/>
      <c r="BYZ151" s="140"/>
      <c r="BZA151" s="140"/>
      <c r="BZB151" s="140"/>
      <c r="BZC151" s="140"/>
      <c r="BZD151" s="140"/>
      <c r="BZE151" s="140"/>
      <c r="BZF151" s="140"/>
      <c r="BZG151" s="140"/>
      <c r="BZH151" s="140"/>
      <c r="BZI151" s="140"/>
      <c r="BZJ151" s="140"/>
      <c r="BZK151" s="140"/>
      <c r="BZL151" s="140"/>
      <c r="BZM151" s="140"/>
      <c r="BZN151" s="140"/>
      <c r="BZO151" s="140"/>
      <c r="BZP151" s="140"/>
      <c r="BZQ151" s="140"/>
      <c r="BZR151" s="140"/>
      <c r="BZS151" s="140"/>
      <c r="BZT151" s="140"/>
      <c r="BZU151" s="140"/>
      <c r="BZV151" s="140"/>
      <c r="BZW151" s="140"/>
      <c r="BZX151" s="140"/>
      <c r="BZY151" s="140"/>
      <c r="BZZ151" s="140"/>
      <c r="CAA151" s="140"/>
      <c r="CAB151" s="140"/>
      <c r="CAC151" s="140"/>
      <c r="CAD151" s="140"/>
      <c r="CAE151" s="140"/>
      <c r="CAF151" s="140"/>
      <c r="CAG151" s="140"/>
      <c r="CAH151" s="140"/>
      <c r="CAI151" s="140"/>
      <c r="CAJ151" s="140"/>
      <c r="CAK151" s="140"/>
      <c r="CAL151" s="140"/>
      <c r="CAM151" s="140"/>
      <c r="CAN151" s="140"/>
      <c r="CAO151" s="140"/>
      <c r="CAP151" s="140"/>
      <c r="CAQ151" s="140"/>
      <c r="CAR151" s="140"/>
      <c r="CAS151" s="140"/>
      <c r="CAT151" s="140"/>
      <c r="CAU151" s="140"/>
      <c r="CAV151" s="140"/>
      <c r="CAW151" s="140"/>
      <c r="CAX151" s="140"/>
      <c r="CAY151" s="140"/>
      <c r="CAZ151" s="140"/>
      <c r="CBA151" s="140"/>
      <c r="CBB151" s="140"/>
      <c r="CBC151" s="140"/>
      <c r="CBD151" s="140"/>
      <c r="CBE151" s="140"/>
      <c r="CBF151" s="140"/>
      <c r="CBG151" s="140"/>
      <c r="CBH151" s="140"/>
      <c r="CBI151" s="140"/>
      <c r="CBJ151" s="140"/>
      <c r="CBK151" s="140"/>
      <c r="CBL151" s="140"/>
      <c r="CBM151" s="140"/>
      <c r="CBN151" s="140"/>
      <c r="CBO151" s="140"/>
      <c r="CBP151" s="140"/>
      <c r="CBQ151" s="140"/>
      <c r="CBR151" s="140"/>
      <c r="CBS151" s="140"/>
      <c r="CBT151" s="140"/>
      <c r="CBU151" s="140"/>
      <c r="CBV151" s="140"/>
      <c r="CBW151" s="140"/>
      <c r="CBX151" s="140"/>
      <c r="CBY151" s="140"/>
      <c r="CBZ151" s="140"/>
      <c r="CCA151" s="140"/>
      <c r="CCB151" s="140"/>
      <c r="CCC151" s="140"/>
      <c r="CCD151" s="140"/>
      <c r="CCE151" s="140"/>
      <c r="CCF151" s="140"/>
      <c r="CCG151" s="140"/>
      <c r="CCH151" s="140"/>
      <c r="CCI151" s="140"/>
      <c r="CCJ151" s="140"/>
      <c r="CCK151" s="140"/>
      <c r="CCL151" s="140"/>
      <c r="CCM151" s="140"/>
      <c r="CCN151" s="140"/>
      <c r="CCO151" s="140"/>
      <c r="CCP151" s="140"/>
      <c r="CCQ151" s="140"/>
      <c r="CCR151" s="140"/>
      <c r="CCS151" s="140"/>
      <c r="CCT151" s="140"/>
      <c r="CCU151" s="140"/>
      <c r="CCV151" s="140"/>
      <c r="CCW151" s="140"/>
      <c r="CCX151" s="140"/>
      <c r="CCY151" s="140"/>
      <c r="CCZ151" s="140"/>
      <c r="CDA151" s="140"/>
      <c r="CDB151" s="140"/>
      <c r="CDC151" s="140"/>
      <c r="CDD151" s="140"/>
      <c r="CDE151" s="140"/>
      <c r="CDF151" s="140"/>
      <c r="CDG151" s="140"/>
      <c r="CDH151" s="140"/>
      <c r="CDI151" s="140"/>
      <c r="CDJ151" s="140"/>
      <c r="CDK151" s="140"/>
      <c r="CDL151" s="140"/>
      <c r="CDM151" s="140"/>
      <c r="CDN151" s="140"/>
      <c r="CDO151" s="140"/>
      <c r="CDP151" s="140"/>
      <c r="CDQ151" s="140"/>
      <c r="CDR151" s="140"/>
      <c r="CDS151" s="140"/>
      <c r="CDT151" s="140"/>
      <c r="CDU151" s="140"/>
      <c r="CDV151" s="140"/>
      <c r="CDW151" s="140"/>
      <c r="CDX151" s="140"/>
      <c r="CDY151" s="140"/>
      <c r="CDZ151" s="140"/>
      <c r="CEA151" s="140"/>
      <c r="CEB151" s="140"/>
      <c r="CEC151" s="140"/>
      <c r="CED151" s="140"/>
      <c r="CEE151" s="140"/>
      <c r="CEF151" s="140"/>
      <c r="CEG151" s="140"/>
      <c r="CEH151" s="140"/>
      <c r="CEI151" s="140"/>
      <c r="CEJ151" s="140"/>
      <c r="CEK151" s="140"/>
      <c r="CEL151" s="140"/>
      <c r="CEM151" s="140"/>
      <c r="CEN151" s="140"/>
      <c r="CEO151" s="140"/>
      <c r="CEP151" s="140"/>
      <c r="CEQ151" s="140"/>
      <c r="CER151" s="140"/>
      <c r="CES151" s="140"/>
      <c r="CET151" s="140"/>
      <c r="CEU151" s="140"/>
      <c r="CEV151" s="140"/>
      <c r="CEW151" s="140"/>
      <c r="CEX151" s="140"/>
      <c r="CEY151" s="140"/>
      <c r="CEZ151" s="140"/>
      <c r="CFA151" s="140"/>
      <c r="CFB151" s="140"/>
      <c r="CFC151" s="140"/>
      <c r="CFD151" s="140"/>
      <c r="CFE151" s="140"/>
      <c r="CFF151" s="140"/>
      <c r="CFG151" s="140"/>
      <c r="CFH151" s="140"/>
      <c r="CFI151" s="140"/>
      <c r="CFJ151" s="140"/>
      <c r="CFK151" s="140"/>
      <c r="CFL151" s="140"/>
      <c r="CFM151" s="140"/>
      <c r="CFN151" s="140"/>
      <c r="CFO151" s="140"/>
      <c r="CFP151" s="140"/>
      <c r="CFQ151" s="140"/>
      <c r="CFR151" s="140"/>
      <c r="CFS151" s="140"/>
      <c r="CFT151" s="140"/>
      <c r="CFU151" s="140"/>
      <c r="CFV151" s="140"/>
      <c r="CFW151" s="140"/>
      <c r="CFX151" s="140"/>
      <c r="CFY151" s="140"/>
      <c r="CFZ151" s="140"/>
      <c r="CGA151" s="140"/>
      <c r="CGB151" s="140"/>
      <c r="CGC151" s="140"/>
      <c r="CGD151" s="140"/>
      <c r="CGE151" s="140"/>
      <c r="CGF151" s="140"/>
      <c r="CGG151" s="140"/>
      <c r="CGH151" s="140"/>
      <c r="CGI151" s="140"/>
      <c r="CGJ151" s="140"/>
      <c r="CGK151" s="140"/>
      <c r="CGL151" s="140"/>
      <c r="CGM151" s="140"/>
      <c r="CGN151" s="140"/>
      <c r="CGO151" s="140"/>
      <c r="CGP151" s="140"/>
      <c r="CGQ151" s="140"/>
      <c r="CGR151" s="140"/>
      <c r="CGS151" s="140"/>
      <c r="CGT151" s="140"/>
      <c r="CGU151" s="140"/>
      <c r="CGV151" s="140"/>
      <c r="CGW151" s="140"/>
      <c r="CGX151" s="140"/>
      <c r="CGY151" s="140"/>
      <c r="CGZ151" s="140"/>
      <c r="CHA151" s="140"/>
      <c r="CHB151" s="140"/>
      <c r="CHC151" s="140"/>
      <c r="CHD151" s="140"/>
      <c r="CHE151" s="140"/>
      <c r="CHF151" s="140"/>
      <c r="CHG151" s="140"/>
      <c r="CHH151" s="140"/>
      <c r="CHI151" s="140"/>
      <c r="CHJ151" s="140"/>
      <c r="CHK151" s="140"/>
      <c r="CHL151" s="140"/>
      <c r="CHM151" s="140"/>
      <c r="CHN151" s="140"/>
      <c r="CHO151" s="140"/>
      <c r="CHP151" s="140"/>
      <c r="CHQ151" s="140"/>
      <c r="CHR151" s="140"/>
      <c r="CHS151" s="140"/>
      <c r="CHT151" s="140"/>
      <c r="CHU151" s="140"/>
      <c r="CHV151" s="140"/>
      <c r="CHW151" s="140"/>
      <c r="CHX151" s="140"/>
      <c r="CHY151" s="140"/>
      <c r="CHZ151" s="140"/>
      <c r="CIA151" s="140"/>
      <c r="CIB151" s="140"/>
      <c r="CIC151" s="140"/>
      <c r="CID151" s="140"/>
      <c r="CIE151" s="140"/>
      <c r="CIF151" s="140"/>
      <c r="CIG151" s="140"/>
      <c r="CIH151" s="140"/>
      <c r="CII151" s="140"/>
      <c r="CIJ151" s="140"/>
      <c r="CIK151" s="140"/>
      <c r="CIL151" s="140"/>
      <c r="CIM151" s="140"/>
      <c r="CIN151" s="140"/>
      <c r="CIO151" s="140"/>
      <c r="CIP151" s="140"/>
      <c r="CIQ151" s="140"/>
      <c r="CIR151" s="140"/>
      <c r="CIS151" s="140"/>
      <c r="CIT151" s="140"/>
      <c r="CIU151" s="140"/>
      <c r="CIV151" s="140"/>
      <c r="CIW151" s="140"/>
      <c r="CIX151" s="140"/>
      <c r="CIY151" s="140"/>
      <c r="CIZ151" s="140"/>
      <c r="CJA151" s="140"/>
      <c r="CJB151" s="140"/>
      <c r="CJC151" s="140"/>
      <c r="CJD151" s="140"/>
      <c r="CJE151" s="140"/>
      <c r="CJF151" s="140"/>
      <c r="CJG151" s="140"/>
      <c r="CJH151" s="140"/>
      <c r="CJI151" s="140"/>
      <c r="CJJ151" s="140"/>
      <c r="CJK151" s="140"/>
      <c r="CJL151" s="140"/>
      <c r="CJM151" s="140"/>
      <c r="CJN151" s="140"/>
      <c r="CJO151" s="140"/>
      <c r="CJP151" s="140"/>
      <c r="CJQ151" s="140"/>
      <c r="CJR151" s="140"/>
      <c r="CJS151" s="140"/>
      <c r="CJT151" s="140"/>
      <c r="CJU151" s="140"/>
      <c r="CJV151" s="140"/>
      <c r="CJW151" s="140"/>
      <c r="CJX151" s="140"/>
      <c r="CJY151" s="140"/>
      <c r="CJZ151" s="140"/>
      <c r="CKA151" s="140"/>
      <c r="CKB151" s="140"/>
      <c r="CKC151" s="140"/>
      <c r="CKD151" s="140"/>
      <c r="CKE151" s="140"/>
      <c r="CKF151" s="140"/>
      <c r="CKG151" s="140"/>
      <c r="CKH151" s="140"/>
      <c r="CKI151" s="140"/>
      <c r="CKJ151" s="140"/>
      <c r="CKK151" s="140"/>
      <c r="CKL151" s="140"/>
      <c r="CKM151" s="140"/>
      <c r="CKN151" s="140"/>
      <c r="CKO151" s="140"/>
      <c r="CKP151" s="140"/>
      <c r="CKQ151" s="140"/>
      <c r="CKR151" s="140"/>
      <c r="CKS151" s="140"/>
      <c r="CKT151" s="140"/>
      <c r="CKU151" s="140"/>
      <c r="CKV151" s="140"/>
      <c r="CKW151" s="140"/>
      <c r="CKX151" s="140"/>
      <c r="CKY151" s="140"/>
      <c r="CKZ151" s="140"/>
      <c r="CLA151" s="140"/>
      <c r="CLB151" s="140"/>
      <c r="CLC151" s="140"/>
      <c r="CLD151" s="140"/>
      <c r="CLE151" s="140"/>
      <c r="CLF151" s="140"/>
      <c r="CLG151" s="140"/>
      <c r="CLH151" s="140"/>
      <c r="CLI151" s="140"/>
      <c r="CLJ151" s="140"/>
      <c r="CLK151" s="140"/>
      <c r="CLL151" s="140"/>
      <c r="CLM151" s="140"/>
      <c r="CLN151" s="140"/>
      <c r="CLO151" s="140"/>
      <c r="CLP151" s="140"/>
      <c r="CLQ151" s="140"/>
      <c r="CLR151" s="140"/>
      <c r="CLS151" s="140"/>
      <c r="CLT151" s="140"/>
      <c r="CLU151" s="140"/>
      <c r="CLV151" s="140"/>
      <c r="CLW151" s="140"/>
      <c r="CLX151" s="140"/>
      <c r="CLY151" s="140"/>
      <c r="CLZ151" s="140"/>
      <c r="CMA151" s="140"/>
      <c r="CMB151" s="140"/>
      <c r="CMC151" s="140"/>
      <c r="CMD151" s="140"/>
      <c r="CME151" s="140"/>
      <c r="CMF151" s="140"/>
      <c r="CMG151" s="140"/>
      <c r="CMH151" s="140"/>
      <c r="CMI151" s="140"/>
      <c r="CMJ151" s="140"/>
      <c r="CMK151" s="140"/>
      <c r="CML151" s="140"/>
      <c r="CMM151" s="140"/>
      <c r="CMN151" s="140"/>
      <c r="CMO151" s="140"/>
      <c r="CMP151" s="140"/>
      <c r="CMQ151" s="140"/>
      <c r="CMR151" s="140"/>
      <c r="CMS151" s="140"/>
      <c r="CMT151" s="140"/>
      <c r="CMU151" s="140"/>
      <c r="CMV151" s="140"/>
      <c r="CMW151" s="140"/>
      <c r="CMX151" s="140"/>
      <c r="CMY151" s="140"/>
      <c r="CMZ151" s="140"/>
      <c r="CNA151" s="140"/>
      <c r="CNB151" s="140"/>
      <c r="CNC151" s="140"/>
      <c r="CND151" s="140"/>
      <c r="CNE151" s="140"/>
      <c r="CNF151" s="140"/>
      <c r="CNG151" s="140"/>
      <c r="CNH151" s="140"/>
      <c r="CNI151" s="140"/>
      <c r="CNJ151" s="140"/>
      <c r="CNK151" s="140"/>
      <c r="CNL151" s="140"/>
      <c r="CNM151" s="140"/>
      <c r="CNN151" s="140"/>
      <c r="CNO151" s="140"/>
      <c r="CNP151" s="140"/>
      <c r="CNQ151" s="140"/>
      <c r="CNR151" s="140"/>
      <c r="CNS151" s="140"/>
      <c r="CNT151" s="140"/>
      <c r="CNU151" s="140"/>
      <c r="CNV151" s="140"/>
      <c r="CNW151" s="140"/>
      <c r="CNX151" s="140"/>
      <c r="CNY151" s="140"/>
      <c r="CNZ151" s="140"/>
      <c r="COA151" s="140"/>
      <c r="COB151" s="140"/>
      <c r="COC151" s="140"/>
      <c r="COD151" s="140"/>
      <c r="COE151" s="140"/>
      <c r="COF151" s="140"/>
      <c r="COG151" s="140"/>
      <c r="COH151" s="140"/>
      <c r="COI151" s="140"/>
      <c r="COJ151" s="140"/>
      <c r="COK151" s="140"/>
      <c r="COL151" s="140"/>
      <c r="COM151" s="140"/>
      <c r="CON151" s="140"/>
      <c r="COO151" s="140"/>
      <c r="COP151" s="140"/>
      <c r="COQ151" s="140"/>
      <c r="COR151" s="140"/>
      <c r="COS151" s="140"/>
      <c r="COT151" s="140"/>
      <c r="COU151" s="140"/>
      <c r="COV151" s="140"/>
      <c r="COW151" s="140"/>
      <c r="COX151" s="140"/>
      <c r="COY151" s="140"/>
      <c r="COZ151" s="140"/>
      <c r="CPA151" s="140"/>
      <c r="CPB151" s="140"/>
      <c r="CPC151" s="140"/>
      <c r="CPD151" s="140"/>
      <c r="CPE151" s="140"/>
      <c r="CPF151" s="140"/>
      <c r="CPG151" s="140"/>
      <c r="CPH151" s="140"/>
      <c r="CPI151" s="140"/>
      <c r="CPJ151" s="140"/>
      <c r="CPK151" s="140"/>
      <c r="CPL151" s="140"/>
      <c r="CPM151" s="140"/>
      <c r="CPN151" s="140"/>
      <c r="CPO151" s="140"/>
      <c r="CPP151" s="140"/>
      <c r="CPQ151" s="140"/>
      <c r="CPR151" s="140"/>
      <c r="CPS151" s="140"/>
      <c r="CPT151" s="140"/>
      <c r="CPU151" s="140"/>
      <c r="CPV151" s="140"/>
      <c r="CPW151" s="140"/>
      <c r="CPX151" s="140"/>
      <c r="CPY151" s="140"/>
      <c r="CPZ151" s="140"/>
      <c r="CQA151" s="140"/>
      <c r="CQB151" s="140"/>
      <c r="CQC151" s="140"/>
      <c r="CQD151" s="140"/>
      <c r="CQE151" s="140"/>
      <c r="CQF151" s="140"/>
      <c r="CQG151" s="140"/>
      <c r="CQH151" s="140"/>
      <c r="CQI151" s="140"/>
      <c r="CQJ151" s="140"/>
      <c r="CQK151" s="140"/>
      <c r="CQL151" s="140"/>
      <c r="CQM151" s="140"/>
      <c r="CQN151" s="140"/>
      <c r="CQO151" s="140"/>
      <c r="CQP151" s="140"/>
      <c r="CQQ151" s="140"/>
      <c r="CQR151" s="140"/>
      <c r="CQS151" s="140"/>
      <c r="CQT151" s="140"/>
      <c r="CQU151" s="140"/>
      <c r="CQV151" s="140"/>
      <c r="CQW151" s="140"/>
      <c r="CQX151" s="140"/>
      <c r="CQY151" s="140"/>
      <c r="CQZ151" s="140"/>
      <c r="CRA151" s="140"/>
      <c r="CRB151" s="140"/>
      <c r="CRC151" s="140"/>
      <c r="CRD151" s="140"/>
      <c r="CRE151" s="140"/>
      <c r="CRF151" s="140"/>
      <c r="CRG151" s="140"/>
      <c r="CRH151" s="140"/>
      <c r="CRI151" s="140"/>
      <c r="CRJ151" s="140"/>
      <c r="CRK151" s="140"/>
      <c r="CRL151" s="140"/>
      <c r="CRM151" s="140"/>
      <c r="CRN151" s="140"/>
      <c r="CRO151" s="140"/>
      <c r="CRP151" s="140"/>
      <c r="CRQ151" s="140"/>
      <c r="CRR151" s="140"/>
      <c r="CRS151" s="140"/>
      <c r="CRT151" s="140"/>
      <c r="CRU151" s="140"/>
      <c r="CRV151" s="140"/>
      <c r="CRW151" s="140"/>
      <c r="CRX151" s="140"/>
      <c r="CRY151" s="140"/>
      <c r="CRZ151" s="140"/>
      <c r="CSA151" s="140"/>
      <c r="CSB151" s="140"/>
      <c r="CSC151" s="140"/>
      <c r="CSD151" s="140"/>
      <c r="CSE151" s="140"/>
      <c r="CSF151" s="140"/>
      <c r="CSG151" s="140"/>
      <c r="CSH151" s="140"/>
      <c r="CSI151" s="140"/>
      <c r="CSJ151" s="140"/>
      <c r="CSK151" s="140"/>
      <c r="CSL151" s="140"/>
      <c r="CSM151" s="140"/>
      <c r="CSN151" s="140"/>
      <c r="CSO151" s="140"/>
      <c r="CSP151" s="140"/>
      <c r="CSQ151" s="140"/>
      <c r="CSR151" s="140"/>
      <c r="CSS151" s="140"/>
      <c r="CST151" s="140"/>
      <c r="CSU151" s="140"/>
      <c r="CSV151" s="140"/>
      <c r="CSW151" s="140"/>
      <c r="CSX151" s="140"/>
      <c r="CSY151" s="140"/>
      <c r="CSZ151" s="140"/>
      <c r="CTA151" s="140"/>
      <c r="CTB151" s="140"/>
      <c r="CTC151" s="140"/>
      <c r="CTD151" s="140"/>
      <c r="CTE151" s="140"/>
      <c r="CTF151" s="140"/>
      <c r="CTG151" s="140"/>
      <c r="CTH151" s="140"/>
      <c r="CTI151" s="140"/>
      <c r="CTJ151" s="140"/>
      <c r="CTK151" s="140"/>
      <c r="CTL151" s="140"/>
      <c r="CTM151" s="140"/>
      <c r="CTN151" s="140"/>
      <c r="CTO151" s="140"/>
      <c r="CTP151" s="140"/>
      <c r="CTQ151" s="140"/>
      <c r="CTR151" s="140"/>
      <c r="CTS151" s="140"/>
      <c r="CTT151" s="140"/>
      <c r="CTU151" s="140"/>
      <c r="CTV151" s="140"/>
      <c r="CTW151" s="140"/>
      <c r="CTX151" s="140"/>
      <c r="CTY151" s="140"/>
      <c r="CTZ151" s="140"/>
      <c r="CUA151" s="140"/>
      <c r="CUB151" s="140"/>
      <c r="CUC151" s="140"/>
      <c r="CUD151" s="140"/>
      <c r="CUE151" s="140"/>
      <c r="CUF151" s="140"/>
      <c r="CUG151" s="140"/>
      <c r="CUH151" s="140"/>
      <c r="CUI151" s="140"/>
      <c r="CUJ151" s="140"/>
      <c r="CUK151" s="140"/>
      <c r="CUL151" s="140"/>
      <c r="CUM151" s="140"/>
      <c r="CUN151" s="140"/>
      <c r="CUO151" s="140"/>
      <c r="CUP151" s="140"/>
      <c r="CUQ151" s="140"/>
      <c r="CUR151" s="140"/>
      <c r="CUS151" s="140"/>
      <c r="CUT151" s="140"/>
      <c r="CUU151" s="140"/>
      <c r="CUV151" s="140"/>
      <c r="CUW151" s="140"/>
      <c r="CUX151" s="140"/>
      <c r="CUY151" s="140"/>
      <c r="CUZ151" s="140"/>
      <c r="CVA151" s="140"/>
      <c r="CVB151" s="140"/>
      <c r="CVC151" s="140"/>
      <c r="CVD151" s="140"/>
      <c r="CVE151" s="140"/>
      <c r="CVF151" s="140"/>
      <c r="CVG151" s="140"/>
      <c r="CVH151" s="140"/>
      <c r="CVI151" s="140"/>
      <c r="CVJ151" s="140"/>
      <c r="CVK151" s="140"/>
      <c r="CVL151" s="140"/>
      <c r="CVM151" s="140"/>
      <c r="CVN151" s="140"/>
      <c r="CVO151" s="140"/>
      <c r="CVP151" s="140"/>
      <c r="CVQ151" s="140"/>
      <c r="CVR151" s="140"/>
      <c r="CVS151" s="140"/>
      <c r="CVT151" s="140"/>
      <c r="CVU151" s="140"/>
      <c r="CVV151" s="140"/>
      <c r="CVW151" s="140"/>
      <c r="CVX151" s="140"/>
      <c r="CVY151" s="140"/>
      <c r="CVZ151" s="140"/>
      <c r="CWA151" s="140"/>
      <c r="CWB151" s="140"/>
      <c r="CWC151" s="140"/>
      <c r="CWD151" s="140"/>
      <c r="CWE151" s="140"/>
      <c r="CWF151" s="140"/>
      <c r="CWG151" s="140"/>
      <c r="CWH151" s="140"/>
      <c r="CWI151" s="140"/>
      <c r="CWJ151" s="140"/>
      <c r="CWK151" s="140"/>
      <c r="CWL151" s="140"/>
      <c r="CWM151" s="140"/>
      <c r="CWN151" s="140"/>
      <c r="CWO151" s="140"/>
      <c r="CWP151" s="140"/>
      <c r="CWQ151" s="140"/>
      <c r="CWR151" s="140"/>
      <c r="CWS151" s="140"/>
      <c r="CWT151" s="140"/>
      <c r="CWU151" s="140"/>
      <c r="CWV151" s="140"/>
      <c r="CWW151" s="140"/>
      <c r="CWX151" s="140"/>
      <c r="CWY151" s="140"/>
      <c r="CWZ151" s="140"/>
      <c r="CXA151" s="140"/>
      <c r="CXB151" s="140"/>
      <c r="CXC151" s="140"/>
      <c r="CXD151" s="140"/>
      <c r="CXE151" s="140"/>
      <c r="CXF151" s="140"/>
      <c r="CXG151" s="140"/>
      <c r="CXH151" s="140"/>
      <c r="CXI151" s="140"/>
      <c r="CXJ151" s="140"/>
      <c r="CXK151" s="140"/>
      <c r="CXL151" s="140"/>
      <c r="CXM151" s="140"/>
      <c r="CXN151" s="140"/>
      <c r="CXO151" s="140"/>
      <c r="CXP151" s="140"/>
      <c r="CXQ151" s="140"/>
      <c r="CXR151" s="140"/>
      <c r="CXS151" s="140"/>
      <c r="CXT151" s="140"/>
      <c r="CXU151" s="140"/>
      <c r="CXV151" s="140"/>
      <c r="CXW151" s="140"/>
      <c r="CXX151" s="140"/>
      <c r="CXY151" s="140"/>
      <c r="CXZ151" s="140"/>
      <c r="CYA151" s="140"/>
      <c r="CYB151" s="140"/>
      <c r="CYC151" s="140"/>
      <c r="CYD151" s="140"/>
      <c r="CYE151" s="140"/>
      <c r="CYF151" s="140"/>
      <c r="CYG151" s="140"/>
      <c r="CYH151" s="140"/>
      <c r="CYI151" s="140"/>
      <c r="CYJ151" s="140"/>
      <c r="CYK151" s="140"/>
      <c r="CYL151" s="140"/>
      <c r="CYM151" s="140"/>
      <c r="CYN151" s="140"/>
      <c r="CYO151" s="140"/>
      <c r="CYP151" s="140"/>
      <c r="CYQ151" s="140"/>
      <c r="CYR151" s="140"/>
      <c r="CYS151" s="140"/>
      <c r="CYT151" s="140"/>
      <c r="CYU151" s="140"/>
      <c r="CYV151" s="140"/>
      <c r="CYW151" s="140"/>
      <c r="CYX151" s="140"/>
      <c r="CYY151" s="140"/>
      <c r="CYZ151" s="140"/>
      <c r="CZA151" s="140"/>
      <c r="CZB151" s="140"/>
      <c r="CZC151" s="140"/>
      <c r="CZD151" s="140"/>
      <c r="CZE151" s="140"/>
      <c r="CZF151" s="140"/>
      <c r="CZG151" s="140"/>
      <c r="CZH151" s="140"/>
      <c r="CZI151" s="140"/>
      <c r="CZJ151" s="140"/>
      <c r="CZK151" s="140"/>
      <c r="CZL151" s="140"/>
      <c r="CZM151" s="140"/>
      <c r="CZN151" s="140"/>
      <c r="CZO151" s="140"/>
      <c r="CZP151" s="140"/>
      <c r="CZQ151" s="140"/>
      <c r="CZR151" s="140"/>
      <c r="CZS151" s="140"/>
      <c r="CZT151" s="140"/>
      <c r="CZU151" s="140"/>
      <c r="CZV151" s="140"/>
      <c r="CZW151" s="140"/>
      <c r="CZX151" s="140"/>
      <c r="CZY151" s="140"/>
      <c r="CZZ151" s="140"/>
      <c r="DAA151" s="140"/>
      <c r="DAB151" s="140"/>
      <c r="DAC151" s="140"/>
      <c r="DAD151" s="140"/>
      <c r="DAE151" s="140"/>
      <c r="DAF151" s="140"/>
      <c r="DAG151" s="140"/>
      <c r="DAH151" s="140"/>
      <c r="DAI151" s="140"/>
      <c r="DAJ151" s="140"/>
      <c r="DAK151" s="140"/>
      <c r="DAL151" s="140"/>
      <c r="DAM151" s="140"/>
      <c r="DAN151" s="140"/>
      <c r="DAO151" s="140"/>
      <c r="DAP151" s="140"/>
      <c r="DAQ151" s="140"/>
      <c r="DAR151" s="140"/>
      <c r="DAS151" s="140"/>
      <c r="DAT151" s="140"/>
      <c r="DAU151" s="140"/>
      <c r="DAV151" s="140"/>
      <c r="DAW151" s="140"/>
      <c r="DAX151" s="140"/>
      <c r="DAY151" s="140"/>
      <c r="DAZ151" s="140"/>
      <c r="DBA151" s="140"/>
      <c r="DBB151" s="140"/>
      <c r="DBC151" s="140"/>
      <c r="DBD151" s="140"/>
      <c r="DBE151" s="140"/>
      <c r="DBF151" s="140"/>
      <c r="DBG151" s="140"/>
      <c r="DBH151" s="140"/>
      <c r="DBI151" s="140"/>
      <c r="DBJ151" s="140"/>
      <c r="DBK151" s="140"/>
      <c r="DBL151" s="140"/>
      <c r="DBM151" s="140"/>
      <c r="DBN151" s="140"/>
      <c r="DBO151" s="140"/>
      <c r="DBP151" s="140"/>
      <c r="DBQ151" s="140"/>
      <c r="DBR151" s="140"/>
      <c r="DBS151" s="140"/>
      <c r="DBT151" s="140"/>
      <c r="DBU151" s="140"/>
      <c r="DBV151" s="140"/>
      <c r="DBW151" s="140"/>
      <c r="DBX151" s="140"/>
      <c r="DBY151" s="140"/>
      <c r="DBZ151" s="140"/>
      <c r="DCA151" s="140"/>
      <c r="DCB151" s="140"/>
      <c r="DCC151" s="140"/>
      <c r="DCD151" s="140"/>
      <c r="DCE151" s="140"/>
      <c r="DCF151" s="140"/>
      <c r="DCG151" s="140"/>
      <c r="DCH151" s="140"/>
      <c r="DCI151" s="140"/>
      <c r="DCJ151" s="140"/>
      <c r="DCK151" s="140"/>
      <c r="DCL151" s="140"/>
      <c r="DCM151" s="140"/>
      <c r="DCN151" s="140"/>
      <c r="DCO151" s="140"/>
      <c r="DCP151" s="140"/>
      <c r="DCQ151" s="140"/>
      <c r="DCR151" s="140"/>
      <c r="DCS151" s="140"/>
      <c r="DCT151" s="140"/>
      <c r="DCU151" s="140"/>
      <c r="DCV151" s="140"/>
      <c r="DCW151" s="140"/>
      <c r="DCX151" s="140"/>
      <c r="DCY151" s="140"/>
      <c r="DCZ151" s="140"/>
      <c r="DDA151" s="140"/>
      <c r="DDB151" s="140"/>
      <c r="DDC151" s="140"/>
      <c r="DDD151" s="140"/>
      <c r="DDE151" s="140"/>
      <c r="DDF151" s="140"/>
      <c r="DDG151" s="140"/>
      <c r="DDH151" s="140"/>
      <c r="DDI151" s="140"/>
      <c r="DDJ151" s="140"/>
      <c r="DDK151" s="140"/>
      <c r="DDL151" s="140"/>
      <c r="DDM151" s="140"/>
      <c r="DDN151" s="140"/>
      <c r="DDO151" s="140"/>
      <c r="DDP151" s="140"/>
      <c r="DDQ151" s="140"/>
      <c r="DDR151" s="140"/>
      <c r="DDS151" s="140"/>
      <c r="DDT151" s="140"/>
      <c r="DDU151" s="140"/>
      <c r="DDV151" s="140"/>
      <c r="DDW151" s="140"/>
      <c r="DDX151" s="140"/>
      <c r="DDY151" s="140"/>
      <c r="DDZ151" s="140"/>
      <c r="DEA151" s="140"/>
      <c r="DEB151" s="140"/>
      <c r="DEC151" s="140"/>
      <c r="DED151" s="140"/>
      <c r="DEE151" s="140"/>
      <c r="DEF151" s="140"/>
      <c r="DEG151" s="140"/>
      <c r="DEH151" s="140"/>
      <c r="DEI151" s="140"/>
      <c r="DEJ151" s="140"/>
      <c r="DEK151" s="140"/>
      <c r="DEL151" s="140"/>
      <c r="DEM151" s="140"/>
      <c r="DEN151" s="140"/>
      <c r="DEO151" s="140"/>
      <c r="DEP151" s="140"/>
      <c r="DEQ151" s="140"/>
      <c r="DER151" s="140"/>
      <c r="DES151" s="140"/>
      <c r="DET151" s="140"/>
      <c r="DEU151" s="140"/>
      <c r="DEV151" s="140"/>
      <c r="DEW151" s="140"/>
      <c r="DEX151" s="140"/>
      <c r="DEY151" s="140"/>
      <c r="DEZ151" s="140"/>
      <c r="DFA151" s="140"/>
      <c r="DFB151" s="140"/>
      <c r="DFC151" s="140"/>
      <c r="DFD151" s="140"/>
      <c r="DFE151" s="140"/>
      <c r="DFF151" s="140"/>
      <c r="DFG151" s="140"/>
      <c r="DFH151" s="140"/>
      <c r="DFI151" s="140"/>
      <c r="DFJ151" s="140"/>
      <c r="DFK151" s="140"/>
      <c r="DFL151" s="140"/>
      <c r="DFM151" s="140"/>
      <c r="DFN151" s="140"/>
      <c r="DFO151" s="140"/>
      <c r="DFP151" s="140"/>
      <c r="DFQ151" s="140"/>
      <c r="DFR151" s="140"/>
      <c r="DFS151" s="140"/>
      <c r="DFT151" s="140"/>
      <c r="DFU151" s="140"/>
      <c r="DFV151" s="140"/>
      <c r="DFW151" s="140"/>
      <c r="DFX151" s="140"/>
      <c r="DFY151" s="140"/>
      <c r="DFZ151" s="140"/>
      <c r="DGA151" s="140"/>
      <c r="DGB151" s="140"/>
      <c r="DGC151" s="140"/>
      <c r="DGD151" s="140"/>
      <c r="DGE151" s="140"/>
      <c r="DGF151" s="140"/>
      <c r="DGG151" s="140"/>
      <c r="DGH151" s="140"/>
      <c r="DGI151" s="140"/>
      <c r="DGJ151" s="140"/>
      <c r="DGK151" s="140"/>
      <c r="DGL151" s="140"/>
      <c r="DGM151" s="140"/>
      <c r="DGN151" s="140"/>
      <c r="DGO151" s="140"/>
      <c r="DGP151" s="140"/>
      <c r="DGQ151" s="140"/>
      <c r="DGR151" s="140"/>
      <c r="DGS151" s="140"/>
      <c r="DGT151" s="140"/>
      <c r="DGU151" s="140"/>
      <c r="DGV151" s="140"/>
      <c r="DGW151" s="140"/>
      <c r="DGX151" s="140"/>
      <c r="DGY151" s="140"/>
      <c r="DGZ151" s="140"/>
      <c r="DHA151" s="140"/>
      <c r="DHB151" s="140"/>
      <c r="DHC151" s="140"/>
      <c r="DHD151" s="140"/>
      <c r="DHE151" s="140"/>
      <c r="DHF151" s="140"/>
      <c r="DHG151" s="140"/>
      <c r="DHH151" s="140"/>
      <c r="DHI151" s="140"/>
      <c r="DHJ151" s="140"/>
      <c r="DHK151" s="140"/>
      <c r="DHL151" s="140"/>
      <c r="DHM151" s="140"/>
      <c r="DHN151" s="140"/>
      <c r="DHO151" s="140"/>
      <c r="DHP151" s="140"/>
      <c r="DHQ151" s="140"/>
      <c r="DHR151" s="140"/>
      <c r="DHS151" s="140"/>
      <c r="DHT151" s="140"/>
      <c r="DHU151" s="140"/>
      <c r="DHV151" s="140"/>
      <c r="DHW151" s="140"/>
      <c r="DHX151" s="140"/>
      <c r="DHY151" s="140"/>
      <c r="DHZ151" s="140"/>
      <c r="DIA151" s="140"/>
      <c r="DIB151" s="140"/>
      <c r="DIC151" s="140"/>
      <c r="DID151" s="140"/>
      <c r="DIE151" s="140"/>
      <c r="DIF151" s="140"/>
      <c r="DIG151" s="140"/>
      <c r="DIH151" s="140"/>
      <c r="DII151" s="140"/>
      <c r="DIJ151" s="140"/>
      <c r="DIK151" s="140"/>
      <c r="DIL151" s="140"/>
      <c r="DIM151" s="140"/>
      <c r="DIN151" s="140"/>
      <c r="DIO151" s="140"/>
      <c r="DIP151" s="140"/>
      <c r="DIQ151" s="140"/>
      <c r="DIR151" s="140"/>
      <c r="DIS151" s="140"/>
      <c r="DIT151" s="140"/>
      <c r="DIU151" s="140"/>
      <c r="DIV151" s="140"/>
      <c r="DIW151" s="140"/>
      <c r="DIX151" s="140"/>
      <c r="DIY151" s="140"/>
      <c r="DIZ151" s="140"/>
      <c r="DJA151" s="140"/>
      <c r="DJB151" s="140"/>
      <c r="DJC151" s="140"/>
      <c r="DJD151" s="140"/>
      <c r="DJE151" s="140"/>
      <c r="DJF151" s="140"/>
      <c r="DJG151" s="140"/>
      <c r="DJH151" s="140"/>
      <c r="DJI151" s="140"/>
      <c r="DJJ151" s="140"/>
      <c r="DJK151" s="140"/>
      <c r="DJL151" s="140"/>
      <c r="DJM151" s="140"/>
      <c r="DJN151" s="140"/>
      <c r="DJO151" s="140"/>
      <c r="DJP151" s="140"/>
      <c r="DJQ151" s="140"/>
      <c r="DJR151" s="140"/>
      <c r="DJS151" s="140"/>
      <c r="DJT151" s="140"/>
      <c r="DJU151" s="140"/>
      <c r="DJV151" s="140"/>
      <c r="DJW151" s="140"/>
      <c r="DJX151" s="140"/>
      <c r="DJY151" s="140"/>
      <c r="DJZ151" s="140"/>
      <c r="DKA151" s="140"/>
      <c r="DKB151" s="140"/>
      <c r="DKC151" s="140"/>
      <c r="DKD151" s="140"/>
      <c r="DKE151" s="140"/>
      <c r="DKF151" s="140"/>
      <c r="DKG151" s="140"/>
      <c r="DKH151" s="140"/>
      <c r="DKI151" s="140"/>
      <c r="DKJ151" s="140"/>
      <c r="DKK151" s="140"/>
      <c r="DKL151" s="140"/>
      <c r="DKM151" s="140"/>
      <c r="DKN151" s="140"/>
      <c r="DKO151" s="140"/>
      <c r="DKP151" s="140"/>
      <c r="DKQ151" s="140"/>
      <c r="DKR151" s="140"/>
      <c r="DKS151" s="140"/>
      <c r="DKT151" s="140"/>
      <c r="DKU151" s="140"/>
      <c r="DKV151" s="140"/>
      <c r="DKW151" s="140"/>
      <c r="DKX151" s="140"/>
      <c r="DKY151" s="140"/>
      <c r="DKZ151" s="140"/>
      <c r="DLA151" s="140"/>
      <c r="DLB151" s="140"/>
      <c r="DLC151" s="140"/>
      <c r="DLD151" s="140"/>
      <c r="DLE151" s="140"/>
      <c r="DLF151" s="140"/>
      <c r="DLG151" s="140"/>
      <c r="DLH151" s="140"/>
      <c r="DLI151" s="140"/>
      <c r="DLJ151" s="140"/>
      <c r="DLK151" s="140"/>
      <c r="DLL151" s="140"/>
      <c r="DLM151" s="140"/>
      <c r="DLN151" s="140"/>
      <c r="DLO151" s="140"/>
      <c r="DLP151" s="140"/>
      <c r="DLQ151" s="140"/>
      <c r="DLR151" s="140"/>
      <c r="DLS151" s="140"/>
      <c r="DLT151" s="140"/>
      <c r="DLU151" s="140"/>
      <c r="DLV151" s="140"/>
      <c r="DLW151" s="140"/>
      <c r="DLX151" s="140"/>
      <c r="DLY151" s="140"/>
      <c r="DLZ151" s="140"/>
      <c r="DMA151" s="140"/>
      <c r="DMB151" s="140"/>
      <c r="DMC151" s="140"/>
      <c r="DMD151" s="140"/>
      <c r="DME151" s="140"/>
      <c r="DMF151" s="140"/>
      <c r="DMG151" s="140"/>
      <c r="DMH151" s="140"/>
      <c r="DMI151" s="140"/>
      <c r="DMJ151" s="140"/>
      <c r="DMK151" s="140"/>
      <c r="DML151" s="140"/>
      <c r="DMM151" s="140"/>
      <c r="DMN151" s="140"/>
      <c r="DMO151" s="140"/>
      <c r="DMP151" s="140"/>
      <c r="DMQ151" s="140"/>
      <c r="DMR151" s="140"/>
      <c r="DMS151" s="140"/>
      <c r="DMT151" s="140"/>
      <c r="DMU151" s="140"/>
      <c r="DMV151" s="140"/>
      <c r="DMW151" s="140"/>
      <c r="DMX151" s="140"/>
      <c r="DMY151" s="140"/>
      <c r="DMZ151" s="140"/>
      <c r="DNA151" s="140"/>
      <c r="DNB151" s="140"/>
      <c r="DNC151" s="140"/>
      <c r="DND151" s="140"/>
      <c r="DNE151" s="140"/>
      <c r="DNF151" s="140"/>
      <c r="DNG151" s="140"/>
      <c r="DNH151" s="140"/>
      <c r="DNI151" s="140"/>
      <c r="DNJ151" s="140"/>
      <c r="DNK151" s="140"/>
      <c r="DNL151" s="140"/>
      <c r="DNM151" s="140"/>
      <c r="DNN151" s="140"/>
      <c r="DNO151" s="140"/>
      <c r="DNP151" s="140"/>
      <c r="DNQ151" s="140"/>
      <c r="DNR151" s="140"/>
      <c r="DNS151" s="140"/>
      <c r="DNT151" s="140"/>
      <c r="DNU151" s="140"/>
      <c r="DNV151" s="140"/>
      <c r="DNW151" s="140"/>
      <c r="DNX151" s="140"/>
      <c r="DNY151" s="140"/>
      <c r="DNZ151" s="140"/>
      <c r="DOA151" s="140"/>
      <c r="DOB151" s="140"/>
      <c r="DOC151" s="140"/>
      <c r="DOD151" s="140"/>
      <c r="DOE151" s="140"/>
      <c r="DOF151" s="140"/>
      <c r="DOG151" s="140"/>
      <c r="DOH151" s="140"/>
      <c r="DOI151" s="140"/>
      <c r="DOJ151" s="140"/>
      <c r="DOK151" s="140"/>
      <c r="DOL151" s="140"/>
      <c r="DOM151" s="140"/>
      <c r="DON151" s="140"/>
      <c r="DOO151" s="140"/>
      <c r="DOP151" s="140"/>
      <c r="DOQ151" s="140"/>
      <c r="DOR151" s="140"/>
      <c r="DOS151" s="140"/>
      <c r="DOT151" s="140"/>
      <c r="DOU151" s="140"/>
      <c r="DOV151" s="140"/>
      <c r="DOW151" s="140"/>
      <c r="DOX151" s="140"/>
      <c r="DOY151" s="140"/>
      <c r="DOZ151" s="140"/>
      <c r="DPA151" s="140"/>
      <c r="DPB151" s="140"/>
      <c r="DPC151" s="140"/>
      <c r="DPD151" s="140"/>
      <c r="DPE151" s="140"/>
      <c r="DPF151" s="140"/>
      <c r="DPG151" s="140"/>
      <c r="DPH151" s="140"/>
      <c r="DPI151" s="140"/>
      <c r="DPJ151" s="140"/>
      <c r="DPK151" s="140"/>
      <c r="DPL151" s="140"/>
      <c r="DPM151" s="140"/>
      <c r="DPN151" s="140"/>
      <c r="DPO151" s="140"/>
      <c r="DPP151" s="140"/>
      <c r="DPQ151" s="140"/>
      <c r="DPR151" s="140"/>
      <c r="DPS151" s="140"/>
      <c r="DPT151" s="140"/>
      <c r="DPU151" s="140"/>
      <c r="DPV151" s="140"/>
      <c r="DPW151" s="140"/>
      <c r="DPX151" s="140"/>
      <c r="DPY151" s="140"/>
      <c r="DPZ151" s="140"/>
      <c r="DQA151" s="140"/>
      <c r="DQB151" s="140"/>
      <c r="DQC151" s="140"/>
      <c r="DQD151" s="140"/>
      <c r="DQE151" s="140"/>
      <c r="DQF151" s="140"/>
      <c r="DQG151" s="140"/>
      <c r="DQH151" s="140"/>
      <c r="DQI151" s="140"/>
      <c r="DQJ151" s="140"/>
      <c r="DQK151" s="140"/>
      <c r="DQL151" s="140"/>
      <c r="DQM151" s="140"/>
      <c r="DQN151" s="140"/>
      <c r="DQO151" s="140"/>
      <c r="DQP151" s="140"/>
      <c r="DQQ151" s="140"/>
      <c r="DQR151" s="140"/>
      <c r="DQS151" s="140"/>
      <c r="DQT151" s="140"/>
      <c r="DQU151" s="140"/>
      <c r="DQV151" s="140"/>
      <c r="DQW151" s="140"/>
      <c r="DQX151" s="140"/>
      <c r="DQY151" s="140"/>
      <c r="DQZ151" s="140"/>
      <c r="DRA151" s="140"/>
      <c r="DRB151" s="140"/>
      <c r="DRC151" s="140"/>
      <c r="DRD151" s="140"/>
      <c r="DRE151" s="140"/>
      <c r="DRF151" s="140"/>
      <c r="DRG151" s="140"/>
      <c r="DRH151" s="140"/>
      <c r="DRI151" s="140"/>
      <c r="DRJ151" s="140"/>
      <c r="DRK151" s="140"/>
      <c r="DRL151" s="140"/>
      <c r="DRM151" s="140"/>
      <c r="DRN151" s="140"/>
      <c r="DRO151" s="140"/>
      <c r="DRP151" s="140"/>
      <c r="DRQ151" s="140"/>
      <c r="DRR151" s="140"/>
      <c r="DRS151" s="140"/>
      <c r="DRT151" s="140"/>
      <c r="DRU151" s="140"/>
      <c r="DRV151" s="140"/>
      <c r="DRW151" s="140"/>
      <c r="DRX151" s="140"/>
      <c r="DRY151" s="140"/>
      <c r="DRZ151" s="140"/>
      <c r="DSA151" s="140"/>
      <c r="DSB151" s="140"/>
      <c r="DSC151" s="140"/>
      <c r="DSD151" s="140"/>
      <c r="DSE151" s="140"/>
      <c r="DSF151" s="140"/>
      <c r="DSG151" s="140"/>
      <c r="DSH151" s="140"/>
      <c r="DSI151" s="140"/>
      <c r="DSJ151" s="140"/>
      <c r="DSK151" s="140"/>
      <c r="DSL151" s="140"/>
      <c r="DSM151" s="140"/>
      <c r="DSN151" s="140"/>
      <c r="DSO151" s="140"/>
      <c r="DSP151" s="140"/>
      <c r="DSQ151" s="140"/>
      <c r="DSR151" s="140"/>
      <c r="DSS151" s="140"/>
      <c r="DST151" s="140"/>
      <c r="DSU151" s="140"/>
      <c r="DSV151" s="140"/>
      <c r="DSW151" s="140"/>
      <c r="DSX151" s="140"/>
      <c r="DSY151" s="140"/>
      <c r="DSZ151" s="140"/>
      <c r="DTA151" s="140"/>
      <c r="DTB151" s="140"/>
      <c r="DTC151" s="140"/>
      <c r="DTD151" s="140"/>
      <c r="DTE151" s="140"/>
      <c r="DTF151" s="140"/>
      <c r="DTG151" s="140"/>
      <c r="DTH151" s="140"/>
      <c r="DTI151" s="140"/>
      <c r="DTJ151" s="140"/>
      <c r="DTK151" s="140"/>
      <c r="DTL151" s="140"/>
      <c r="DTM151" s="140"/>
      <c r="DTN151" s="140"/>
      <c r="DTO151" s="140"/>
      <c r="DTP151" s="140"/>
      <c r="DTQ151" s="140"/>
      <c r="DTR151" s="140"/>
      <c r="DTS151" s="140"/>
      <c r="DTT151" s="140"/>
      <c r="DTU151" s="140"/>
      <c r="DTV151" s="140"/>
      <c r="DTW151" s="140"/>
      <c r="DTX151" s="140"/>
      <c r="DTY151" s="140"/>
      <c r="DTZ151" s="140"/>
      <c r="DUA151" s="140"/>
      <c r="DUB151" s="140"/>
      <c r="DUC151" s="140"/>
      <c r="DUD151" s="140"/>
      <c r="DUE151" s="140"/>
      <c r="DUF151" s="140"/>
      <c r="DUG151" s="140"/>
      <c r="DUH151" s="140"/>
      <c r="DUI151" s="140"/>
      <c r="DUJ151" s="140"/>
      <c r="DUK151" s="140"/>
      <c r="DUL151" s="140"/>
      <c r="DUM151" s="140"/>
      <c r="DUN151" s="140"/>
      <c r="DUO151" s="140"/>
      <c r="DUP151" s="140"/>
      <c r="DUQ151" s="140"/>
      <c r="DUR151" s="140"/>
      <c r="DUS151" s="140"/>
      <c r="DUT151" s="140"/>
      <c r="DUU151" s="140"/>
      <c r="DUV151" s="140"/>
      <c r="DUW151" s="140"/>
      <c r="DUX151" s="140"/>
      <c r="DUY151" s="140"/>
      <c r="DUZ151" s="140"/>
      <c r="DVA151" s="140"/>
      <c r="DVB151" s="140"/>
      <c r="DVC151" s="140"/>
      <c r="DVD151" s="140"/>
      <c r="DVE151" s="140"/>
      <c r="DVF151" s="140"/>
      <c r="DVG151" s="140"/>
      <c r="DVH151" s="140"/>
      <c r="DVI151" s="140"/>
      <c r="DVJ151" s="140"/>
      <c r="DVK151" s="140"/>
      <c r="DVL151" s="140"/>
      <c r="DVM151" s="140"/>
      <c r="DVN151" s="140"/>
      <c r="DVO151" s="140"/>
      <c r="DVP151" s="140"/>
      <c r="DVQ151" s="140"/>
      <c r="DVR151" s="140"/>
      <c r="DVS151" s="140"/>
      <c r="DVT151" s="140"/>
      <c r="DVU151" s="140"/>
      <c r="DVV151" s="140"/>
      <c r="DVW151" s="140"/>
      <c r="DVX151" s="140"/>
      <c r="DVY151" s="140"/>
      <c r="DVZ151" s="140"/>
      <c r="DWA151" s="140"/>
      <c r="DWB151" s="140"/>
      <c r="DWC151" s="140"/>
      <c r="DWD151" s="140"/>
      <c r="DWE151" s="140"/>
      <c r="DWF151" s="140"/>
      <c r="DWG151" s="140"/>
      <c r="DWH151" s="140"/>
      <c r="DWI151" s="140"/>
      <c r="DWJ151" s="140"/>
      <c r="DWK151" s="140"/>
      <c r="DWL151" s="140"/>
      <c r="DWM151" s="140"/>
      <c r="DWN151" s="140"/>
      <c r="DWO151" s="140"/>
      <c r="DWP151" s="140"/>
      <c r="DWQ151" s="140"/>
      <c r="DWR151" s="140"/>
      <c r="DWS151" s="140"/>
      <c r="DWT151" s="140"/>
      <c r="DWU151" s="140"/>
      <c r="DWV151" s="140"/>
      <c r="DWW151" s="140"/>
      <c r="DWX151" s="140"/>
      <c r="DWY151" s="140"/>
      <c r="DWZ151" s="140"/>
      <c r="DXA151" s="140"/>
      <c r="DXB151" s="140"/>
      <c r="DXC151" s="140"/>
      <c r="DXD151" s="140"/>
      <c r="DXE151" s="140"/>
      <c r="DXF151" s="140"/>
      <c r="DXG151" s="140"/>
      <c r="DXH151" s="140"/>
      <c r="DXI151" s="140"/>
      <c r="DXJ151" s="140"/>
      <c r="DXK151" s="140"/>
      <c r="DXL151" s="140"/>
      <c r="DXM151" s="140"/>
      <c r="DXN151" s="140"/>
      <c r="DXO151" s="140"/>
      <c r="DXP151" s="140"/>
      <c r="DXQ151" s="140"/>
      <c r="DXR151" s="140"/>
      <c r="DXS151" s="140"/>
      <c r="DXT151" s="140"/>
      <c r="DXU151" s="140"/>
      <c r="DXV151" s="140"/>
      <c r="DXW151" s="140"/>
      <c r="DXX151" s="140"/>
      <c r="DXY151" s="140"/>
      <c r="DXZ151" s="140"/>
      <c r="DYA151" s="140"/>
      <c r="DYB151" s="140"/>
      <c r="DYC151" s="140"/>
      <c r="DYD151" s="140"/>
      <c r="DYE151" s="140"/>
      <c r="DYF151" s="140"/>
      <c r="DYG151" s="140"/>
      <c r="DYH151" s="140"/>
      <c r="DYI151" s="140"/>
      <c r="DYJ151" s="140"/>
      <c r="DYK151" s="140"/>
      <c r="DYL151" s="140"/>
      <c r="DYM151" s="140"/>
      <c r="DYN151" s="140"/>
      <c r="DYO151" s="140"/>
      <c r="DYP151" s="140"/>
      <c r="DYQ151" s="140"/>
      <c r="DYR151" s="140"/>
      <c r="DYS151" s="140"/>
      <c r="DYT151" s="140"/>
      <c r="DYU151" s="140"/>
      <c r="DYV151" s="140"/>
      <c r="DYW151" s="140"/>
      <c r="DYX151" s="140"/>
      <c r="DYY151" s="140"/>
      <c r="DYZ151" s="140"/>
      <c r="DZA151" s="140"/>
      <c r="DZB151" s="140"/>
      <c r="DZC151" s="140"/>
      <c r="DZD151" s="140"/>
      <c r="DZE151" s="140"/>
      <c r="DZF151" s="140"/>
      <c r="DZG151" s="140"/>
      <c r="DZH151" s="140"/>
      <c r="DZI151" s="140"/>
      <c r="DZJ151" s="140"/>
      <c r="DZK151" s="140"/>
      <c r="DZL151" s="140"/>
      <c r="DZM151" s="140"/>
      <c r="DZN151" s="140"/>
      <c r="DZO151" s="140"/>
      <c r="DZP151" s="140"/>
      <c r="DZQ151" s="140"/>
      <c r="DZR151" s="140"/>
      <c r="DZS151" s="140"/>
      <c r="DZT151" s="140"/>
      <c r="DZU151" s="140"/>
      <c r="DZV151" s="140"/>
      <c r="DZW151" s="140"/>
      <c r="DZX151" s="140"/>
      <c r="DZY151" s="140"/>
      <c r="DZZ151" s="140"/>
      <c r="EAA151" s="140"/>
      <c r="EAB151" s="140"/>
      <c r="EAC151" s="140"/>
      <c r="EAD151" s="140"/>
      <c r="EAE151" s="140"/>
      <c r="EAF151" s="140"/>
      <c r="EAG151" s="140"/>
      <c r="EAH151" s="140"/>
      <c r="EAI151" s="140"/>
      <c r="EAJ151" s="140"/>
      <c r="EAK151" s="140"/>
      <c r="EAL151" s="140"/>
      <c r="EAM151" s="140"/>
      <c r="EAN151" s="140"/>
      <c r="EAO151" s="140"/>
      <c r="EAP151" s="140"/>
      <c r="EAQ151" s="140"/>
      <c r="EAR151" s="140"/>
      <c r="EAS151" s="140"/>
      <c r="EAT151" s="140"/>
      <c r="EAU151" s="140"/>
      <c r="EAV151" s="140"/>
      <c r="EAW151" s="140"/>
      <c r="EAX151" s="140"/>
      <c r="EAY151" s="140"/>
      <c r="EAZ151" s="140"/>
      <c r="EBA151" s="140"/>
      <c r="EBB151" s="140"/>
      <c r="EBC151" s="140"/>
      <c r="EBD151" s="140"/>
      <c r="EBE151" s="140"/>
      <c r="EBF151" s="140"/>
      <c r="EBG151" s="140"/>
      <c r="EBH151" s="140"/>
      <c r="EBI151" s="140"/>
      <c r="EBJ151" s="140"/>
      <c r="EBK151" s="140"/>
      <c r="EBL151" s="140"/>
      <c r="EBM151" s="140"/>
      <c r="EBN151" s="140"/>
      <c r="EBO151" s="140"/>
      <c r="EBP151" s="140"/>
      <c r="EBQ151" s="140"/>
      <c r="EBR151" s="140"/>
      <c r="EBS151" s="140"/>
      <c r="EBT151" s="140"/>
      <c r="EBU151" s="140"/>
      <c r="EBV151" s="140"/>
      <c r="EBW151" s="140"/>
      <c r="EBX151" s="140"/>
      <c r="EBY151" s="140"/>
      <c r="EBZ151" s="140"/>
      <c r="ECA151" s="140"/>
      <c r="ECB151" s="140"/>
      <c r="ECC151" s="140"/>
      <c r="ECD151" s="140"/>
      <c r="ECE151" s="140"/>
      <c r="ECF151" s="140"/>
      <c r="ECG151" s="140"/>
      <c r="ECH151" s="140"/>
      <c r="ECI151" s="140"/>
      <c r="ECJ151" s="140"/>
      <c r="ECK151" s="140"/>
      <c r="ECL151" s="140"/>
      <c r="ECM151" s="140"/>
      <c r="ECN151" s="140"/>
      <c r="ECO151" s="140"/>
      <c r="ECP151" s="140"/>
      <c r="ECQ151" s="140"/>
      <c r="ECR151" s="140"/>
      <c r="ECS151" s="140"/>
      <c r="ECT151" s="140"/>
      <c r="ECU151" s="140"/>
      <c r="ECV151" s="140"/>
      <c r="ECW151" s="140"/>
      <c r="ECX151" s="140"/>
      <c r="ECY151" s="140"/>
      <c r="ECZ151" s="140"/>
      <c r="EDA151" s="140"/>
      <c r="EDB151" s="140"/>
      <c r="EDC151" s="140"/>
      <c r="EDD151" s="140"/>
      <c r="EDE151" s="140"/>
      <c r="EDF151" s="140"/>
      <c r="EDG151" s="140"/>
      <c r="EDH151" s="140"/>
      <c r="EDI151" s="140"/>
      <c r="EDJ151" s="140"/>
      <c r="EDK151" s="140"/>
      <c r="EDL151" s="140"/>
      <c r="EDM151" s="140"/>
      <c r="EDN151" s="140"/>
      <c r="EDO151" s="140"/>
      <c r="EDP151" s="140"/>
      <c r="EDQ151" s="140"/>
      <c r="EDR151" s="140"/>
      <c r="EDS151" s="140"/>
      <c r="EDT151" s="140"/>
      <c r="EDU151" s="140"/>
      <c r="EDV151" s="140"/>
      <c r="EDW151" s="140"/>
      <c r="EDX151" s="140"/>
      <c r="EDY151" s="140"/>
      <c r="EDZ151" s="140"/>
      <c r="EEA151" s="140"/>
      <c r="EEB151" s="140"/>
      <c r="EEC151" s="140"/>
      <c r="EED151" s="140"/>
      <c r="EEE151" s="140"/>
      <c r="EEF151" s="140"/>
      <c r="EEG151" s="140"/>
      <c r="EEH151" s="140"/>
      <c r="EEI151" s="140"/>
      <c r="EEJ151" s="140"/>
      <c r="EEK151" s="140"/>
      <c r="EEL151" s="140"/>
      <c r="EEM151" s="140"/>
      <c r="EEN151" s="140"/>
      <c r="EEO151" s="140"/>
      <c r="EEP151" s="140"/>
      <c r="EEQ151" s="140"/>
      <c r="EER151" s="140"/>
      <c r="EES151" s="140"/>
      <c r="EET151" s="140"/>
      <c r="EEU151" s="140"/>
      <c r="EEV151" s="140"/>
      <c r="EEW151" s="140"/>
      <c r="EEX151" s="140"/>
      <c r="EEY151" s="140"/>
      <c r="EEZ151" s="140"/>
      <c r="EFA151" s="140"/>
      <c r="EFB151" s="140"/>
      <c r="EFC151" s="140"/>
      <c r="EFD151" s="140"/>
      <c r="EFE151" s="140"/>
      <c r="EFF151" s="140"/>
      <c r="EFG151" s="140"/>
      <c r="EFH151" s="140"/>
      <c r="EFI151" s="140"/>
      <c r="EFJ151" s="140"/>
      <c r="EFK151" s="140"/>
      <c r="EFL151" s="140"/>
      <c r="EFM151" s="140"/>
      <c r="EFN151" s="140"/>
      <c r="EFO151" s="140"/>
      <c r="EFP151" s="140"/>
      <c r="EFQ151" s="140"/>
      <c r="EFR151" s="140"/>
      <c r="EFS151" s="140"/>
      <c r="EFT151" s="140"/>
      <c r="EFU151" s="140"/>
      <c r="EFV151" s="140"/>
      <c r="EFW151" s="140"/>
      <c r="EFX151" s="140"/>
      <c r="EFY151" s="140"/>
      <c r="EFZ151" s="140"/>
      <c r="EGA151" s="140"/>
      <c r="EGB151" s="140"/>
      <c r="EGC151" s="140"/>
      <c r="EGD151" s="140"/>
      <c r="EGE151" s="140"/>
      <c r="EGF151" s="140"/>
      <c r="EGG151" s="140"/>
      <c r="EGH151" s="140"/>
      <c r="EGI151" s="140"/>
      <c r="EGJ151" s="140"/>
      <c r="EGK151" s="140"/>
      <c r="EGL151" s="140"/>
      <c r="EGM151" s="140"/>
      <c r="EGN151" s="140"/>
      <c r="EGO151" s="140"/>
      <c r="EGP151" s="140"/>
      <c r="EGQ151" s="140"/>
      <c r="EGR151" s="140"/>
      <c r="EGS151" s="140"/>
      <c r="EGT151" s="140"/>
      <c r="EGU151" s="140"/>
      <c r="EGV151" s="140"/>
      <c r="EGW151" s="140"/>
      <c r="EGX151" s="140"/>
      <c r="EGY151" s="140"/>
      <c r="EGZ151" s="140"/>
      <c r="EHA151" s="140"/>
      <c r="EHB151" s="140"/>
      <c r="EHC151" s="140"/>
      <c r="EHD151" s="140"/>
      <c r="EHE151" s="140"/>
      <c r="EHF151" s="140"/>
      <c r="EHG151" s="140"/>
      <c r="EHH151" s="140"/>
      <c r="EHI151" s="140"/>
      <c r="EHJ151" s="140"/>
      <c r="EHK151" s="140"/>
      <c r="EHL151" s="140"/>
      <c r="EHM151" s="140"/>
      <c r="EHN151" s="140"/>
      <c r="EHO151" s="140"/>
      <c r="EHP151" s="140"/>
      <c r="EHQ151" s="140"/>
      <c r="EHR151" s="140"/>
      <c r="EHS151" s="140"/>
      <c r="EHT151" s="140"/>
      <c r="EHU151" s="140"/>
      <c r="EHV151" s="140"/>
      <c r="EHW151" s="140"/>
      <c r="EHX151" s="140"/>
      <c r="EHY151" s="140"/>
      <c r="EHZ151" s="140"/>
      <c r="EIA151" s="140"/>
      <c r="EIB151" s="140"/>
      <c r="EIC151" s="140"/>
      <c r="EID151" s="140"/>
      <c r="EIE151" s="140"/>
      <c r="EIF151" s="140"/>
      <c r="EIG151" s="140"/>
      <c r="EIH151" s="140"/>
      <c r="EII151" s="140"/>
      <c r="EIJ151" s="140"/>
      <c r="EIK151" s="140"/>
      <c r="EIL151" s="140"/>
      <c r="EIM151" s="140"/>
      <c r="EIN151" s="140"/>
      <c r="EIO151" s="140"/>
      <c r="EIP151" s="140"/>
      <c r="EIQ151" s="140"/>
      <c r="EIR151" s="140"/>
      <c r="EIS151" s="140"/>
      <c r="EIT151" s="140"/>
      <c r="EIU151" s="140"/>
      <c r="EIV151" s="140"/>
      <c r="EIW151" s="140"/>
      <c r="EIX151" s="140"/>
      <c r="EIY151" s="140"/>
      <c r="EIZ151" s="140"/>
      <c r="EJA151" s="140"/>
      <c r="EJB151" s="140"/>
      <c r="EJC151" s="140"/>
      <c r="EJD151" s="140"/>
      <c r="EJE151" s="140"/>
      <c r="EJF151" s="140"/>
      <c r="EJG151" s="140"/>
      <c r="EJH151" s="140"/>
      <c r="EJI151" s="140"/>
      <c r="EJJ151" s="140"/>
      <c r="EJK151" s="140"/>
      <c r="EJL151" s="140"/>
      <c r="EJM151" s="140"/>
      <c r="EJN151" s="140"/>
      <c r="EJO151" s="140"/>
      <c r="EJP151" s="140"/>
      <c r="EJQ151" s="140"/>
      <c r="EJR151" s="140"/>
      <c r="EJS151" s="140"/>
      <c r="EJT151" s="140"/>
      <c r="EJU151" s="140"/>
      <c r="EJV151" s="140"/>
      <c r="EJW151" s="140"/>
      <c r="EJX151" s="140"/>
      <c r="EJY151" s="140"/>
      <c r="EJZ151" s="140"/>
      <c r="EKA151" s="140"/>
      <c r="EKB151" s="140"/>
      <c r="EKC151" s="140"/>
      <c r="EKD151" s="140"/>
      <c r="EKE151" s="140"/>
      <c r="EKF151" s="140"/>
      <c r="EKG151" s="140"/>
      <c r="EKH151" s="140"/>
      <c r="EKI151" s="140"/>
      <c r="EKJ151" s="140"/>
      <c r="EKK151" s="140"/>
      <c r="EKL151" s="140"/>
      <c r="EKM151" s="140"/>
      <c r="EKN151" s="140"/>
      <c r="EKO151" s="140"/>
      <c r="EKP151" s="140"/>
      <c r="EKQ151" s="140"/>
      <c r="EKR151" s="140"/>
      <c r="EKS151" s="140"/>
      <c r="EKT151" s="140"/>
      <c r="EKU151" s="140"/>
      <c r="EKV151" s="140"/>
      <c r="EKW151" s="140"/>
      <c r="EKX151" s="140"/>
      <c r="EKY151" s="140"/>
      <c r="EKZ151" s="140"/>
      <c r="ELA151" s="140"/>
      <c r="ELB151" s="140"/>
      <c r="ELC151" s="140"/>
      <c r="ELD151" s="140"/>
      <c r="ELE151" s="140"/>
      <c r="ELF151" s="140"/>
      <c r="ELG151" s="140"/>
      <c r="ELH151" s="140"/>
      <c r="ELI151" s="140"/>
      <c r="ELJ151" s="140"/>
      <c r="ELK151" s="140"/>
      <c r="ELL151" s="140"/>
      <c r="ELM151" s="140"/>
      <c r="ELN151" s="140"/>
      <c r="ELO151" s="140"/>
      <c r="ELP151" s="140"/>
      <c r="ELQ151" s="140"/>
      <c r="ELR151" s="140"/>
      <c r="ELS151" s="140"/>
      <c r="ELT151" s="140"/>
      <c r="ELU151" s="140"/>
      <c r="ELV151" s="140"/>
      <c r="ELW151" s="140"/>
      <c r="ELX151" s="140"/>
      <c r="ELY151" s="140"/>
      <c r="ELZ151" s="140"/>
      <c r="EMA151" s="140"/>
      <c r="EMB151" s="140"/>
      <c r="EMC151" s="140"/>
      <c r="EMD151" s="140"/>
      <c r="EME151" s="140"/>
      <c r="EMF151" s="140"/>
      <c r="EMG151" s="140"/>
      <c r="EMH151" s="140"/>
      <c r="EMI151" s="140"/>
      <c r="EMJ151" s="140"/>
      <c r="EMK151" s="140"/>
      <c r="EML151" s="140"/>
      <c r="EMM151" s="140"/>
      <c r="EMN151" s="140"/>
      <c r="EMO151" s="140"/>
      <c r="EMP151" s="140"/>
      <c r="EMQ151" s="140"/>
      <c r="EMR151" s="140"/>
      <c r="EMS151" s="140"/>
      <c r="EMT151" s="140"/>
      <c r="EMU151" s="140"/>
      <c r="EMV151" s="140"/>
      <c r="EMW151" s="140"/>
      <c r="EMX151" s="140"/>
      <c r="EMY151" s="140"/>
      <c r="EMZ151" s="140"/>
      <c r="ENA151" s="140"/>
      <c r="ENB151" s="140"/>
      <c r="ENC151" s="140"/>
      <c r="END151" s="140"/>
      <c r="ENE151" s="140"/>
      <c r="ENF151" s="140"/>
      <c r="ENG151" s="140"/>
      <c r="ENH151" s="140"/>
      <c r="ENI151" s="140"/>
      <c r="ENJ151" s="140"/>
      <c r="ENK151" s="140"/>
      <c r="ENL151" s="140"/>
      <c r="ENM151" s="140"/>
      <c r="ENN151" s="140"/>
      <c r="ENO151" s="140"/>
      <c r="ENP151" s="140"/>
      <c r="ENQ151" s="140"/>
      <c r="ENR151" s="140"/>
      <c r="ENS151" s="140"/>
      <c r="ENT151" s="140"/>
      <c r="ENU151" s="140"/>
      <c r="ENV151" s="140"/>
      <c r="ENW151" s="140"/>
      <c r="ENX151" s="140"/>
      <c r="ENY151" s="140"/>
      <c r="ENZ151" s="140"/>
      <c r="EOA151" s="140"/>
      <c r="EOB151" s="140"/>
      <c r="EOC151" s="140"/>
      <c r="EOD151" s="140"/>
      <c r="EOE151" s="140"/>
      <c r="EOF151" s="140"/>
      <c r="EOG151" s="140"/>
      <c r="EOH151" s="140"/>
      <c r="EOI151" s="140"/>
      <c r="EOJ151" s="140"/>
      <c r="EOK151" s="140"/>
      <c r="EOL151" s="140"/>
      <c r="EOM151" s="140"/>
      <c r="EON151" s="140"/>
      <c r="EOO151" s="140"/>
      <c r="EOP151" s="140"/>
      <c r="EOQ151" s="140"/>
      <c r="EOR151" s="140"/>
      <c r="EOS151" s="140"/>
      <c r="EOT151" s="140"/>
      <c r="EOU151" s="140"/>
      <c r="EOV151" s="140"/>
      <c r="EOW151" s="140"/>
      <c r="EOX151" s="140"/>
      <c r="EOY151" s="140"/>
      <c r="EOZ151" s="140"/>
      <c r="EPA151" s="140"/>
      <c r="EPB151" s="140"/>
      <c r="EPC151" s="140"/>
      <c r="EPD151" s="140"/>
      <c r="EPE151" s="140"/>
      <c r="EPF151" s="140"/>
      <c r="EPG151" s="140"/>
      <c r="EPH151" s="140"/>
      <c r="EPI151" s="140"/>
      <c r="EPJ151" s="140"/>
      <c r="EPK151" s="140"/>
      <c r="EPL151" s="140"/>
      <c r="EPM151" s="140"/>
      <c r="EPN151" s="140"/>
      <c r="EPO151" s="140"/>
      <c r="EPP151" s="140"/>
      <c r="EPQ151" s="140"/>
      <c r="EPR151" s="140"/>
      <c r="EPS151" s="140"/>
      <c r="EPT151" s="140"/>
      <c r="EPU151" s="140"/>
      <c r="EPV151" s="140"/>
      <c r="EPW151" s="140"/>
      <c r="EPX151" s="140"/>
      <c r="EPY151" s="140"/>
      <c r="EPZ151" s="140"/>
      <c r="EQA151" s="140"/>
      <c r="EQB151" s="140"/>
      <c r="EQC151" s="140"/>
      <c r="EQD151" s="140"/>
      <c r="EQE151" s="140"/>
      <c r="EQF151" s="140"/>
      <c r="EQG151" s="140"/>
      <c r="EQH151" s="140"/>
      <c r="EQI151" s="140"/>
      <c r="EQJ151" s="140"/>
      <c r="EQK151" s="140"/>
      <c r="EQL151" s="140"/>
      <c r="EQM151" s="140"/>
      <c r="EQN151" s="140"/>
      <c r="EQO151" s="140"/>
      <c r="EQP151" s="140"/>
      <c r="EQQ151" s="140"/>
      <c r="EQR151" s="140"/>
      <c r="EQS151" s="140"/>
      <c r="EQT151" s="140"/>
      <c r="EQU151" s="140"/>
      <c r="EQV151" s="140"/>
      <c r="EQW151" s="140"/>
      <c r="EQX151" s="140"/>
      <c r="EQY151" s="140"/>
      <c r="EQZ151" s="140"/>
      <c r="ERA151" s="140"/>
      <c r="ERB151" s="140"/>
      <c r="ERC151" s="140"/>
      <c r="ERD151" s="140"/>
      <c r="ERE151" s="140"/>
      <c r="ERF151" s="140"/>
      <c r="ERG151" s="140"/>
      <c r="ERH151" s="140"/>
      <c r="ERI151" s="140"/>
      <c r="ERJ151" s="140"/>
      <c r="ERK151" s="140"/>
      <c r="ERL151" s="140"/>
      <c r="ERM151" s="140"/>
      <c r="ERN151" s="140"/>
      <c r="ERO151" s="140"/>
      <c r="ERP151" s="140"/>
      <c r="ERQ151" s="140"/>
      <c r="ERR151" s="140"/>
      <c r="ERS151" s="140"/>
      <c r="ERT151" s="140"/>
      <c r="ERU151" s="140"/>
      <c r="ERV151" s="140"/>
      <c r="ERW151" s="140"/>
      <c r="ERX151" s="140"/>
      <c r="ERY151" s="140"/>
      <c r="ERZ151" s="140"/>
      <c r="ESA151" s="140"/>
      <c r="ESB151" s="140"/>
      <c r="ESC151" s="140"/>
      <c r="ESD151" s="140"/>
      <c r="ESE151" s="140"/>
      <c r="ESF151" s="140"/>
      <c r="ESG151" s="140"/>
      <c r="ESH151" s="140"/>
      <c r="ESI151" s="140"/>
      <c r="ESJ151" s="140"/>
      <c r="ESK151" s="140"/>
      <c r="ESL151" s="140"/>
      <c r="ESM151" s="140"/>
      <c r="ESN151" s="140"/>
      <c r="ESO151" s="140"/>
      <c r="ESP151" s="140"/>
      <c r="ESQ151" s="140"/>
      <c r="ESR151" s="140"/>
      <c r="ESS151" s="140"/>
      <c r="EST151" s="140"/>
      <c r="ESU151" s="140"/>
      <c r="ESV151" s="140"/>
      <c r="ESW151" s="140"/>
      <c r="ESX151" s="140"/>
      <c r="ESY151" s="140"/>
      <c r="ESZ151" s="140"/>
      <c r="ETA151" s="140"/>
      <c r="ETB151" s="140"/>
      <c r="ETC151" s="140"/>
      <c r="ETD151" s="140"/>
      <c r="ETE151" s="140"/>
      <c r="ETF151" s="140"/>
      <c r="ETG151" s="140"/>
      <c r="ETH151" s="140"/>
      <c r="ETI151" s="140"/>
      <c r="ETJ151" s="140"/>
      <c r="ETK151" s="140"/>
      <c r="ETL151" s="140"/>
      <c r="ETM151" s="140"/>
      <c r="ETN151" s="140"/>
      <c r="ETO151" s="140"/>
      <c r="ETP151" s="140"/>
      <c r="ETQ151" s="140"/>
      <c r="ETR151" s="140"/>
      <c r="ETS151" s="140"/>
      <c r="ETT151" s="140"/>
      <c r="ETU151" s="140"/>
      <c r="ETV151" s="140"/>
      <c r="ETW151" s="140"/>
      <c r="ETX151" s="140"/>
      <c r="ETY151" s="140"/>
      <c r="ETZ151" s="140"/>
      <c r="EUA151" s="140"/>
      <c r="EUB151" s="140"/>
      <c r="EUC151" s="140"/>
      <c r="EUD151" s="140"/>
      <c r="EUE151" s="140"/>
      <c r="EUF151" s="140"/>
      <c r="EUG151" s="140"/>
      <c r="EUH151" s="140"/>
      <c r="EUI151" s="140"/>
      <c r="EUJ151" s="140"/>
      <c r="EUK151" s="140"/>
      <c r="EUL151" s="140"/>
      <c r="EUM151" s="140"/>
      <c r="EUN151" s="140"/>
      <c r="EUO151" s="140"/>
      <c r="EUP151" s="140"/>
      <c r="EUQ151" s="140"/>
      <c r="EUR151" s="140"/>
      <c r="EUS151" s="140"/>
      <c r="EUT151" s="140"/>
      <c r="EUU151" s="140"/>
      <c r="EUV151" s="140"/>
      <c r="EUW151" s="140"/>
      <c r="EUX151" s="140"/>
      <c r="EUY151" s="140"/>
      <c r="EUZ151" s="140"/>
      <c r="EVA151" s="140"/>
      <c r="EVB151" s="140"/>
      <c r="EVC151" s="140"/>
      <c r="EVD151" s="140"/>
      <c r="EVE151" s="140"/>
      <c r="EVF151" s="140"/>
      <c r="EVG151" s="140"/>
      <c r="EVH151" s="140"/>
      <c r="EVI151" s="140"/>
      <c r="EVJ151" s="140"/>
      <c r="EVK151" s="140"/>
      <c r="EVL151" s="140"/>
      <c r="EVM151" s="140"/>
      <c r="EVN151" s="140"/>
      <c r="EVO151" s="140"/>
      <c r="EVP151" s="140"/>
      <c r="EVQ151" s="140"/>
      <c r="EVR151" s="140"/>
      <c r="EVS151" s="140"/>
      <c r="EVT151" s="140"/>
      <c r="EVU151" s="140"/>
      <c r="EVV151" s="140"/>
      <c r="EVW151" s="140"/>
      <c r="EVX151" s="140"/>
      <c r="EVY151" s="140"/>
      <c r="EVZ151" s="140"/>
      <c r="EWA151" s="140"/>
      <c r="EWB151" s="140"/>
      <c r="EWC151" s="140"/>
      <c r="EWD151" s="140"/>
      <c r="EWE151" s="140"/>
      <c r="EWF151" s="140"/>
      <c r="EWG151" s="140"/>
      <c r="EWH151" s="140"/>
      <c r="EWI151" s="140"/>
      <c r="EWJ151" s="140"/>
      <c r="EWK151" s="140"/>
      <c r="EWL151" s="140"/>
      <c r="EWM151" s="140"/>
      <c r="EWN151" s="140"/>
      <c r="EWO151" s="140"/>
      <c r="EWP151" s="140"/>
      <c r="EWQ151" s="140"/>
      <c r="EWR151" s="140"/>
      <c r="EWS151" s="140"/>
      <c r="EWT151" s="140"/>
      <c r="EWU151" s="140"/>
      <c r="EWV151" s="140"/>
      <c r="EWW151" s="140"/>
      <c r="EWX151" s="140"/>
      <c r="EWY151" s="140"/>
      <c r="EWZ151" s="140"/>
      <c r="EXA151" s="140"/>
      <c r="EXB151" s="140"/>
      <c r="EXC151" s="140"/>
      <c r="EXD151" s="140"/>
      <c r="EXE151" s="140"/>
      <c r="EXF151" s="140"/>
      <c r="EXG151" s="140"/>
      <c r="EXH151" s="140"/>
      <c r="EXI151" s="140"/>
      <c r="EXJ151" s="140"/>
      <c r="EXK151" s="140"/>
      <c r="EXL151" s="140"/>
      <c r="EXM151" s="140"/>
      <c r="EXN151" s="140"/>
      <c r="EXO151" s="140"/>
      <c r="EXP151" s="140"/>
      <c r="EXQ151" s="140"/>
      <c r="EXR151" s="140"/>
      <c r="EXS151" s="140"/>
      <c r="EXT151" s="140"/>
      <c r="EXU151" s="140"/>
      <c r="EXV151" s="140"/>
      <c r="EXW151" s="140"/>
      <c r="EXX151" s="140"/>
      <c r="EXY151" s="140"/>
      <c r="EXZ151" s="140"/>
      <c r="EYA151" s="140"/>
      <c r="EYB151" s="140"/>
      <c r="EYC151" s="140"/>
      <c r="EYD151" s="140"/>
      <c r="EYE151" s="140"/>
      <c r="EYF151" s="140"/>
      <c r="EYG151" s="140"/>
      <c r="EYH151" s="140"/>
      <c r="EYI151" s="140"/>
      <c r="EYJ151" s="140"/>
      <c r="EYK151" s="140"/>
      <c r="EYL151" s="140"/>
      <c r="EYM151" s="140"/>
      <c r="EYN151" s="140"/>
      <c r="EYO151" s="140"/>
      <c r="EYP151" s="140"/>
      <c r="EYQ151" s="140"/>
      <c r="EYR151" s="140"/>
      <c r="EYS151" s="140"/>
      <c r="EYT151" s="140"/>
      <c r="EYU151" s="140"/>
      <c r="EYV151" s="140"/>
      <c r="EYW151" s="140"/>
      <c r="EYX151" s="140"/>
      <c r="EYY151" s="140"/>
      <c r="EYZ151" s="140"/>
      <c r="EZA151" s="140"/>
      <c r="EZB151" s="140"/>
      <c r="EZC151" s="140"/>
      <c r="EZD151" s="140"/>
      <c r="EZE151" s="140"/>
      <c r="EZF151" s="140"/>
      <c r="EZG151" s="140"/>
      <c r="EZH151" s="140"/>
      <c r="EZI151" s="140"/>
      <c r="EZJ151" s="140"/>
      <c r="EZK151" s="140"/>
      <c r="EZL151" s="140"/>
      <c r="EZM151" s="140"/>
      <c r="EZN151" s="140"/>
      <c r="EZO151" s="140"/>
      <c r="EZP151" s="140"/>
      <c r="EZQ151" s="140"/>
      <c r="EZR151" s="140"/>
      <c r="EZS151" s="140"/>
      <c r="EZT151" s="140"/>
      <c r="EZU151" s="140"/>
      <c r="EZV151" s="140"/>
      <c r="EZW151" s="140"/>
      <c r="EZX151" s="140"/>
      <c r="EZY151" s="140"/>
      <c r="EZZ151" s="140"/>
      <c r="FAA151" s="140"/>
      <c r="FAB151" s="140"/>
      <c r="FAC151" s="140"/>
      <c r="FAD151" s="140"/>
      <c r="FAE151" s="140"/>
      <c r="FAF151" s="140"/>
      <c r="FAG151" s="140"/>
      <c r="FAH151" s="140"/>
      <c r="FAI151" s="140"/>
      <c r="FAJ151" s="140"/>
      <c r="FAK151" s="140"/>
      <c r="FAL151" s="140"/>
      <c r="FAM151" s="140"/>
      <c r="FAN151" s="140"/>
      <c r="FAO151" s="140"/>
      <c r="FAP151" s="140"/>
      <c r="FAQ151" s="140"/>
      <c r="FAR151" s="140"/>
      <c r="FAS151" s="140"/>
      <c r="FAT151" s="140"/>
      <c r="FAU151" s="140"/>
      <c r="FAV151" s="140"/>
      <c r="FAW151" s="140"/>
      <c r="FAX151" s="140"/>
      <c r="FAY151" s="140"/>
      <c r="FAZ151" s="140"/>
      <c r="FBA151" s="140"/>
      <c r="FBB151" s="140"/>
      <c r="FBC151" s="140"/>
      <c r="FBD151" s="140"/>
      <c r="FBE151" s="140"/>
      <c r="FBF151" s="140"/>
      <c r="FBG151" s="140"/>
      <c r="FBH151" s="140"/>
      <c r="FBI151" s="140"/>
      <c r="FBJ151" s="140"/>
      <c r="FBK151" s="140"/>
      <c r="FBL151" s="140"/>
      <c r="FBM151" s="140"/>
      <c r="FBN151" s="140"/>
      <c r="FBO151" s="140"/>
      <c r="FBP151" s="140"/>
      <c r="FBQ151" s="140"/>
      <c r="FBR151" s="140"/>
      <c r="FBS151" s="140"/>
      <c r="FBT151" s="140"/>
      <c r="FBU151" s="140"/>
      <c r="FBV151" s="140"/>
      <c r="FBW151" s="140"/>
      <c r="FBX151" s="140"/>
      <c r="FBY151" s="140"/>
      <c r="FBZ151" s="140"/>
      <c r="FCA151" s="140"/>
      <c r="FCB151" s="140"/>
      <c r="FCC151" s="140"/>
      <c r="FCD151" s="140"/>
      <c r="FCE151" s="140"/>
      <c r="FCF151" s="140"/>
      <c r="FCG151" s="140"/>
      <c r="FCH151" s="140"/>
      <c r="FCI151" s="140"/>
      <c r="FCJ151" s="140"/>
      <c r="FCK151" s="140"/>
      <c r="FCL151" s="140"/>
      <c r="FCM151" s="140"/>
      <c r="FCN151" s="140"/>
      <c r="FCO151" s="140"/>
      <c r="FCP151" s="140"/>
      <c r="FCQ151" s="140"/>
      <c r="FCR151" s="140"/>
      <c r="FCS151" s="140"/>
      <c r="FCT151" s="140"/>
      <c r="FCU151" s="140"/>
      <c r="FCV151" s="140"/>
      <c r="FCW151" s="140"/>
      <c r="FCX151" s="140"/>
      <c r="FCY151" s="140"/>
      <c r="FCZ151" s="140"/>
      <c r="FDA151" s="140"/>
      <c r="FDB151" s="140"/>
      <c r="FDC151" s="140"/>
      <c r="FDD151" s="140"/>
      <c r="FDE151" s="140"/>
      <c r="FDF151" s="140"/>
      <c r="FDG151" s="140"/>
      <c r="FDH151" s="140"/>
      <c r="FDI151" s="140"/>
      <c r="FDJ151" s="140"/>
      <c r="FDK151" s="140"/>
      <c r="FDL151" s="140"/>
      <c r="FDM151" s="140"/>
      <c r="FDN151" s="140"/>
      <c r="FDO151" s="140"/>
      <c r="FDP151" s="140"/>
      <c r="FDQ151" s="140"/>
      <c r="FDR151" s="140"/>
      <c r="FDS151" s="140"/>
      <c r="FDT151" s="140"/>
      <c r="FDU151" s="140"/>
      <c r="FDV151" s="140"/>
      <c r="FDW151" s="140"/>
      <c r="FDX151" s="140"/>
      <c r="FDY151" s="140"/>
      <c r="FDZ151" s="140"/>
      <c r="FEA151" s="140"/>
      <c r="FEB151" s="140"/>
      <c r="FEC151" s="140"/>
      <c r="FED151" s="140"/>
      <c r="FEE151" s="140"/>
      <c r="FEF151" s="140"/>
      <c r="FEG151" s="140"/>
      <c r="FEH151" s="140"/>
      <c r="FEI151" s="140"/>
      <c r="FEJ151" s="140"/>
      <c r="FEK151" s="140"/>
      <c r="FEL151" s="140"/>
      <c r="FEM151" s="140"/>
      <c r="FEN151" s="140"/>
      <c r="FEO151" s="140"/>
      <c r="FEP151" s="140"/>
      <c r="FEQ151" s="140"/>
      <c r="FER151" s="140"/>
      <c r="FES151" s="140"/>
      <c r="FET151" s="140"/>
      <c r="FEU151" s="140"/>
      <c r="FEV151" s="140"/>
      <c r="FEW151" s="140"/>
      <c r="FEX151" s="140"/>
      <c r="FEY151" s="140"/>
      <c r="FEZ151" s="140"/>
      <c r="FFA151" s="140"/>
      <c r="FFB151" s="140"/>
      <c r="FFC151" s="140"/>
      <c r="FFD151" s="140"/>
      <c r="FFE151" s="140"/>
      <c r="FFF151" s="140"/>
      <c r="FFG151" s="140"/>
      <c r="FFH151" s="140"/>
      <c r="FFI151" s="140"/>
      <c r="FFJ151" s="140"/>
      <c r="FFK151" s="140"/>
      <c r="FFL151" s="140"/>
      <c r="FFM151" s="140"/>
      <c r="FFN151" s="140"/>
      <c r="FFO151" s="140"/>
      <c r="FFP151" s="140"/>
      <c r="FFQ151" s="140"/>
      <c r="FFR151" s="140"/>
      <c r="FFS151" s="140"/>
      <c r="FFT151" s="140"/>
      <c r="FFU151" s="140"/>
      <c r="FFV151" s="140"/>
      <c r="FFW151" s="140"/>
      <c r="FFX151" s="140"/>
      <c r="FFY151" s="140"/>
      <c r="FFZ151" s="140"/>
      <c r="FGA151" s="140"/>
      <c r="FGB151" s="140"/>
      <c r="FGC151" s="140"/>
      <c r="FGD151" s="140"/>
      <c r="FGE151" s="140"/>
      <c r="FGF151" s="140"/>
      <c r="FGG151" s="140"/>
      <c r="FGH151" s="140"/>
      <c r="FGI151" s="140"/>
      <c r="FGJ151" s="140"/>
      <c r="FGK151" s="140"/>
      <c r="FGL151" s="140"/>
      <c r="FGM151" s="140"/>
      <c r="FGN151" s="140"/>
      <c r="FGO151" s="140"/>
      <c r="FGP151" s="140"/>
      <c r="FGQ151" s="140"/>
      <c r="FGR151" s="140"/>
      <c r="FGS151" s="140"/>
      <c r="FGT151" s="140"/>
      <c r="FGU151" s="140"/>
      <c r="FGV151" s="140"/>
      <c r="FGW151" s="140"/>
      <c r="FGX151" s="140"/>
      <c r="FGY151" s="140"/>
      <c r="FGZ151" s="140"/>
      <c r="FHA151" s="140"/>
      <c r="FHB151" s="140"/>
      <c r="FHC151" s="140"/>
      <c r="FHD151" s="140"/>
      <c r="FHE151" s="140"/>
      <c r="FHF151" s="140"/>
      <c r="FHG151" s="140"/>
      <c r="FHH151" s="140"/>
      <c r="FHI151" s="140"/>
      <c r="FHJ151" s="140"/>
      <c r="FHK151" s="140"/>
      <c r="FHL151" s="140"/>
      <c r="FHM151" s="140"/>
      <c r="FHN151" s="140"/>
      <c r="FHO151" s="140"/>
      <c r="FHP151" s="140"/>
      <c r="FHQ151" s="140"/>
      <c r="FHR151" s="140"/>
      <c r="FHS151" s="140"/>
      <c r="FHT151" s="140"/>
      <c r="FHU151" s="140"/>
      <c r="FHV151" s="140"/>
      <c r="FHW151" s="140"/>
      <c r="FHX151" s="140"/>
      <c r="FHY151" s="140"/>
      <c r="FHZ151" s="140"/>
      <c r="FIA151" s="140"/>
      <c r="FIB151" s="140"/>
      <c r="FIC151" s="140"/>
      <c r="FID151" s="140"/>
      <c r="FIE151" s="140"/>
      <c r="FIF151" s="140"/>
      <c r="FIG151" s="140"/>
      <c r="FIH151" s="140"/>
      <c r="FII151" s="140"/>
      <c r="FIJ151" s="140"/>
      <c r="FIK151" s="140"/>
      <c r="FIL151" s="140"/>
      <c r="FIM151" s="140"/>
      <c r="FIN151" s="140"/>
      <c r="FIO151" s="140"/>
      <c r="FIP151" s="140"/>
      <c r="FIQ151" s="140"/>
      <c r="FIR151" s="140"/>
      <c r="FIS151" s="140"/>
      <c r="FIT151" s="140"/>
      <c r="FIU151" s="140"/>
      <c r="FIV151" s="140"/>
      <c r="FIW151" s="140"/>
      <c r="FIX151" s="140"/>
      <c r="FIY151" s="140"/>
      <c r="FIZ151" s="140"/>
      <c r="FJA151" s="140"/>
      <c r="FJB151" s="140"/>
      <c r="FJC151" s="140"/>
      <c r="FJD151" s="140"/>
      <c r="FJE151" s="140"/>
      <c r="FJF151" s="140"/>
      <c r="FJG151" s="140"/>
      <c r="FJH151" s="140"/>
      <c r="FJI151" s="140"/>
      <c r="FJJ151" s="140"/>
      <c r="FJK151" s="140"/>
      <c r="FJL151" s="140"/>
      <c r="FJM151" s="140"/>
      <c r="FJN151" s="140"/>
      <c r="FJO151" s="140"/>
      <c r="FJP151" s="140"/>
      <c r="FJQ151" s="140"/>
      <c r="FJR151" s="140"/>
      <c r="FJS151" s="140"/>
      <c r="FJT151" s="140"/>
      <c r="FJU151" s="140"/>
      <c r="FJV151" s="140"/>
      <c r="FJW151" s="140"/>
      <c r="FJX151" s="140"/>
      <c r="FJY151" s="140"/>
      <c r="FJZ151" s="140"/>
      <c r="FKA151" s="140"/>
      <c r="FKB151" s="140"/>
      <c r="FKC151" s="140"/>
      <c r="FKD151" s="140"/>
      <c r="FKE151" s="140"/>
      <c r="FKF151" s="140"/>
      <c r="FKG151" s="140"/>
      <c r="FKH151" s="140"/>
      <c r="FKI151" s="140"/>
      <c r="FKJ151" s="140"/>
      <c r="FKK151" s="140"/>
      <c r="FKL151" s="140"/>
      <c r="FKM151" s="140"/>
      <c r="FKN151" s="140"/>
      <c r="FKO151" s="140"/>
      <c r="FKP151" s="140"/>
      <c r="FKQ151" s="140"/>
      <c r="FKR151" s="140"/>
      <c r="FKS151" s="140"/>
      <c r="FKT151" s="140"/>
      <c r="FKU151" s="140"/>
      <c r="FKV151" s="140"/>
      <c r="FKW151" s="140"/>
      <c r="FKX151" s="140"/>
      <c r="FKY151" s="140"/>
      <c r="FKZ151" s="140"/>
      <c r="FLA151" s="140"/>
      <c r="FLB151" s="140"/>
      <c r="FLC151" s="140"/>
      <c r="FLD151" s="140"/>
      <c r="FLE151" s="140"/>
      <c r="FLF151" s="140"/>
      <c r="FLG151" s="140"/>
      <c r="FLH151" s="140"/>
      <c r="FLI151" s="140"/>
      <c r="FLJ151" s="140"/>
      <c r="FLK151" s="140"/>
      <c r="FLL151" s="140"/>
      <c r="FLM151" s="140"/>
      <c r="FLN151" s="140"/>
      <c r="FLO151" s="140"/>
      <c r="FLP151" s="140"/>
      <c r="FLQ151" s="140"/>
      <c r="FLR151" s="140"/>
      <c r="FLS151" s="140"/>
      <c r="FLT151" s="140"/>
      <c r="FLU151" s="140"/>
      <c r="FLV151" s="140"/>
      <c r="FLW151" s="140"/>
      <c r="FLX151" s="140"/>
      <c r="FLY151" s="140"/>
      <c r="FLZ151" s="140"/>
      <c r="FMA151" s="140"/>
      <c r="FMB151" s="140"/>
      <c r="FMC151" s="140"/>
      <c r="FMD151" s="140"/>
      <c r="FME151" s="140"/>
      <c r="FMF151" s="140"/>
      <c r="FMG151" s="140"/>
      <c r="FMH151" s="140"/>
      <c r="FMI151" s="140"/>
      <c r="FMJ151" s="140"/>
      <c r="FMK151" s="140"/>
      <c r="FML151" s="140"/>
      <c r="FMM151" s="140"/>
      <c r="FMN151" s="140"/>
      <c r="FMO151" s="140"/>
      <c r="FMP151" s="140"/>
      <c r="FMQ151" s="140"/>
      <c r="FMR151" s="140"/>
      <c r="FMS151" s="140"/>
      <c r="FMT151" s="140"/>
      <c r="FMU151" s="140"/>
      <c r="FMV151" s="140"/>
      <c r="FMW151" s="140"/>
      <c r="FMX151" s="140"/>
      <c r="FMY151" s="140"/>
      <c r="FMZ151" s="140"/>
      <c r="FNA151" s="140"/>
      <c r="FNB151" s="140"/>
      <c r="FNC151" s="140"/>
      <c r="FND151" s="140"/>
      <c r="FNE151" s="140"/>
      <c r="FNF151" s="140"/>
      <c r="FNG151" s="140"/>
      <c r="FNH151" s="140"/>
      <c r="FNI151" s="140"/>
      <c r="FNJ151" s="140"/>
      <c r="FNK151" s="140"/>
      <c r="FNL151" s="140"/>
      <c r="FNM151" s="140"/>
      <c r="FNN151" s="140"/>
      <c r="FNO151" s="140"/>
      <c r="FNP151" s="140"/>
      <c r="FNQ151" s="140"/>
      <c r="FNR151" s="140"/>
      <c r="FNS151" s="140"/>
      <c r="FNT151" s="140"/>
      <c r="FNU151" s="140"/>
      <c r="FNV151" s="140"/>
      <c r="FNW151" s="140"/>
      <c r="FNX151" s="140"/>
      <c r="FNY151" s="140"/>
      <c r="FNZ151" s="140"/>
      <c r="FOA151" s="140"/>
      <c r="FOB151" s="140"/>
      <c r="FOC151" s="140"/>
      <c r="FOD151" s="140"/>
      <c r="FOE151" s="140"/>
      <c r="FOF151" s="140"/>
      <c r="FOG151" s="140"/>
      <c r="FOH151" s="140"/>
      <c r="FOI151" s="140"/>
      <c r="FOJ151" s="140"/>
      <c r="FOK151" s="140"/>
      <c r="FOL151" s="140"/>
      <c r="FOM151" s="140"/>
      <c r="FON151" s="140"/>
      <c r="FOO151" s="140"/>
      <c r="FOP151" s="140"/>
      <c r="FOQ151" s="140"/>
      <c r="FOR151" s="140"/>
      <c r="FOS151" s="140"/>
      <c r="FOT151" s="140"/>
      <c r="FOU151" s="140"/>
      <c r="FOV151" s="140"/>
      <c r="FOW151" s="140"/>
      <c r="FOX151" s="140"/>
      <c r="FOY151" s="140"/>
      <c r="FOZ151" s="140"/>
      <c r="FPA151" s="140"/>
      <c r="FPB151" s="140"/>
      <c r="FPC151" s="140"/>
      <c r="FPD151" s="140"/>
      <c r="FPE151" s="140"/>
      <c r="FPF151" s="140"/>
      <c r="FPG151" s="140"/>
      <c r="FPH151" s="140"/>
      <c r="FPI151" s="140"/>
      <c r="FPJ151" s="140"/>
      <c r="FPK151" s="140"/>
      <c r="FPL151" s="140"/>
      <c r="FPM151" s="140"/>
      <c r="FPN151" s="140"/>
      <c r="FPO151" s="140"/>
      <c r="FPP151" s="140"/>
      <c r="FPQ151" s="140"/>
      <c r="FPR151" s="140"/>
      <c r="FPS151" s="140"/>
      <c r="FPT151" s="140"/>
      <c r="FPU151" s="140"/>
      <c r="FPV151" s="140"/>
      <c r="FPW151" s="140"/>
      <c r="FPX151" s="140"/>
      <c r="FPY151" s="140"/>
      <c r="FPZ151" s="140"/>
      <c r="FQA151" s="140"/>
      <c r="FQB151" s="140"/>
      <c r="FQC151" s="140"/>
      <c r="FQD151" s="140"/>
      <c r="FQE151" s="140"/>
      <c r="FQF151" s="140"/>
      <c r="FQG151" s="140"/>
      <c r="FQH151" s="140"/>
      <c r="FQI151" s="140"/>
      <c r="FQJ151" s="140"/>
      <c r="FQK151" s="140"/>
      <c r="FQL151" s="140"/>
      <c r="FQM151" s="140"/>
      <c r="FQN151" s="140"/>
      <c r="FQO151" s="140"/>
      <c r="FQP151" s="140"/>
      <c r="FQQ151" s="140"/>
      <c r="FQR151" s="140"/>
      <c r="FQS151" s="140"/>
      <c r="FQT151" s="140"/>
      <c r="FQU151" s="140"/>
      <c r="FQV151" s="140"/>
      <c r="FQW151" s="140"/>
      <c r="FQX151" s="140"/>
      <c r="FQY151" s="140"/>
      <c r="FQZ151" s="140"/>
      <c r="FRA151" s="140"/>
      <c r="FRB151" s="140"/>
      <c r="FRC151" s="140"/>
      <c r="FRD151" s="140"/>
      <c r="FRE151" s="140"/>
      <c r="FRF151" s="140"/>
      <c r="FRG151" s="140"/>
      <c r="FRH151" s="140"/>
      <c r="FRI151" s="140"/>
      <c r="FRJ151" s="140"/>
      <c r="FRK151" s="140"/>
      <c r="FRL151" s="140"/>
      <c r="FRM151" s="140"/>
      <c r="FRN151" s="140"/>
      <c r="FRO151" s="140"/>
      <c r="FRP151" s="140"/>
      <c r="FRQ151" s="140"/>
      <c r="FRR151" s="140"/>
      <c r="FRS151" s="140"/>
      <c r="FRT151" s="140"/>
      <c r="FRU151" s="140"/>
      <c r="FRV151" s="140"/>
      <c r="FRW151" s="140"/>
      <c r="FRX151" s="140"/>
      <c r="FRY151" s="140"/>
      <c r="FRZ151" s="140"/>
      <c r="FSA151" s="140"/>
      <c r="FSB151" s="140"/>
      <c r="FSC151" s="140"/>
      <c r="FSD151" s="140"/>
      <c r="FSE151" s="140"/>
      <c r="FSF151" s="140"/>
      <c r="FSG151" s="140"/>
      <c r="FSH151" s="140"/>
      <c r="FSI151" s="140"/>
      <c r="FSJ151" s="140"/>
      <c r="FSK151" s="140"/>
      <c r="FSL151" s="140"/>
      <c r="FSM151" s="140"/>
      <c r="FSN151" s="140"/>
      <c r="FSO151" s="140"/>
      <c r="FSP151" s="140"/>
      <c r="FSQ151" s="140"/>
      <c r="FSR151" s="140"/>
      <c r="FSS151" s="140"/>
      <c r="FST151" s="140"/>
      <c r="FSU151" s="140"/>
      <c r="FSV151" s="140"/>
      <c r="FSW151" s="140"/>
      <c r="FSX151" s="140"/>
      <c r="FSY151" s="140"/>
      <c r="FSZ151" s="140"/>
      <c r="FTA151" s="140"/>
      <c r="FTB151" s="140"/>
      <c r="FTC151" s="140"/>
      <c r="FTD151" s="140"/>
      <c r="FTE151" s="140"/>
      <c r="FTF151" s="140"/>
      <c r="FTG151" s="140"/>
      <c r="FTH151" s="140"/>
      <c r="FTI151" s="140"/>
      <c r="FTJ151" s="140"/>
      <c r="FTK151" s="140"/>
      <c r="FTL151" s="140"/>
      <c r="FTM151" s="140"/>
      <c r="FTN151" s="140"/>
      <c r="FTO151" s="140"/>
      <c r="FTP151" s="140"/>
      <c r="FTQ151" s="140"/>
      <c r="FTR151" s="140"/>
      <c r="FTS151" s="140"/>
      <c r="FTT151" s="140"/>
      <c r="FTU151" s="140"/>
      <c r="FTV151" s="140"/>
      <c r="FTW151" s="140"/>
      <c r="FTX151" s="140"/>
      <c r="FTY151" s="140"/>
      <c r="FTZ151" s="140"/>
      <c r="FUA151" s="140"/>
      <c r="FUB151" s="140"/>
      <c r="FUC151" s="140"/>
      <c r="FUD151" s="140"/>
      <c r="FUE151" s="140"/>
      <c r="FUF151" s="140"/>
      <c r="FUG151" s="140"/>
      <c r="FUH151" s="140"/>
      <c r="FUI151" s="140"/>
      <c r="FUJ151" s="140"/>
      <c r="FUK151" s="140"/>
      <c r="FUL151" s="140"/>
      <c r="FUM151" s="140"/>
      <c r="FUN151" s="140"/>
      <c r="FUO151" s="140"/>
      <c r="FUP151" s="140"/>
      <c r="FUQ151" s="140"/>
      <c r="FUR151" s="140"/>
      <c r="FUS151" s="140"/>
      <c r="FUT151" s="140"/>
      <c r="FUU151" s="140"/>
      <c r="FUV151" s="140"/>
      <c r="FUW151" s="140"/>
      <c r="FUX151" s="140"/>
      <c r="FUY151" s="140"/>
      <c r="FUZ151" s="140"/>
      <c r="FVA151" s="140"/>
      <c r="FVB151" s="140"/>
      <c r="FVC151" s="140"/>
      <c r="FVD151" s="140"/>
      <c r="FVE151" s="140"/>
      <c r="FVF151" s="140"/>
      <c r="FVG151" s="140"/>
      <c r="FVH151" s="140"/>
      <c r="FVI151" s="140"/>
      <c r="FVJ151" s="140"/>
      <c r="FVK151" s="140"/>
      <c r="FVL151" s="140"/>
      <c r="FVM151" s="140"/>
      <c r="FVN151" s="140"/>
      <c r="FVO151" s="140"/>
      <c r="FVP151" s="140"/>
      <c r="FVQ151" s="140"/>
      <c r="FVR151" s="140"/>
      <c r="FVS151" s="140"/>
      <c r="FVT151" s="140"/>
      <c r="FVU151" s="140"/>
      <c r="FVV151" s="140"/>
      <c r="FVW151" s="140"/>
      <c r="FVX151" s="140"/>
      <c r="FVY151" s="140"/>
      <c r="FVZ151" s="140"/>
      <c r="FWA151" s="140"/>
      <c r="FWB151" s="140"/>
      <c r="FWC151" s="140"/>
      <c r="FWD151" s="140"/>
      <c r="FWE151" s="140"/>
      <c r="FWF151" s="140"/>
      <c r="FWG151" s="140"/>
      <c r="FWH151" s="140"/>
      <c r="FWI151" s="140"/>
      <c r="FWJ151" s="140"/>
      <c r="FWK151" s="140"/>
      <c r="FWL151" s="140"/>
      <c r="FWM151" s="140"/>
      <c r="FWN151" s="140"/>
      <c r="FWO151" s="140"/>
      <c r="FWP151" s="140"/>
      <c r="FWQ151" s="140"/>
      <c r="FWR151" s="140"/>
      <c r="FWS151" s="140"/>
      <c r="FWT151" s="140"/>
      <c r="FWU151" s="140"/>
      <c r="FWV151" s="140"/>
      <c r="FWW151" s="140"/>
      <c r="FWX151" s="140"/>
      <c r="FWY151" s="140"/>
      <c r="FWZ151" s="140"/>
      <c r="FXA151" s="140"/>
      <c r="FXB151" s="140"/>
      <c r="FXC151" s="140"/>
      <c r="FXD151" s="140"/>
      <c r="FXE151" s="140"/>
      <c r="FXF151" s="140"/>
      <c r="FXG151" s="140"/>
      <c r="FXH151" s="140"/>
      <c r="FXI151" s="140"/>
      <c r="FXJ151" s="140"/>
      <c r="FXK151" s="140"/>
      <c r="FXL151" s="140"/>
      <c r="FXM151" s="140"/>
      <c r="FXN151" s="140"/>
      <c r="FXO151" s="140"/>
      <c r="FXP151" s="140"/>
      <c r="FXQ151" s="140"/>
      <c r="FXR151" s="140"/>
      <c r="FXS151" s="140"/>
      <c r="FXT151" s="140"/>
      <c r="FXU151" s="140"/>
      <c r="FXV151" s="140"/>
      <c r="FXW151" s="140"/>
      <c r="FXX151" s="140"/>
      <c r="FXY151" s="140"/>
      <c r="FXZ151" s="140"/>
      <c r="FYA151" s="140"/>
      <c r="FYB151" s="140"/>
      <c r="FYC151" s="140"/>
      <c r="FYD151" s="140"/>
      <c r="FYE151" s="140"/>
      <c r="FYF151" s="140"/>
      <c r="FYG151" s="140"/>
      <c r="FYH151" s="140"/>
      <c r="FYI151" s="140"/>
      <c r="FYJ151" s="140"/>
      <c r="FYK151" s="140"/>
      <c r="FYL151" s="140"/>
      <c r="FYM151" s="140"/>
      <c r="FYN151" s="140"/>
      <c r="FYO151" s="140"/>
      <c r="FYP151" s="140"/>
      <c r="FYQ151" s="140"/>
      <c r="FYR151" s="140"/>
      <c r="FYS151" s="140"/>
      <c r="FYT151" s="140"/>
      <c r="FYU151" s="140"/>
      <c r="FYV151" s="140"/>
      <c r="FYW151" s="140"/>
      <c r="FYX151" s="140"/>
      <c r="FYY151" s="140"/>
      <c r="FYZ151" s="140"/>
      <c r="FZA151" s="140"/>
      <c r="FZB151" s="140"/>
      <c r="FZC151" s="140"/>
      <c r="FZD151" s="140"/>
      <c r="FZE151" s="140"/>
      <c r="FZF151" s="140"/>
      <c r="FZG151" s="140"/>
      <c r="FZH151" s="140"/>
      <c r="FZI151" s="140"/>
      <c r="FZJ151" s="140"/>
      <c r="FZK151" s="140"/>
      <c r="FZL151" s="140"/>
      <c r="FZM151" s="140"/>
      <c r="FZN151" s="140"/>
      <c r="FZO151" s="140"/>
      <c r="FZP151" s="140"/>
      <c r="FZQ151" s="140"/>
      <c r="FZR151" s="140"/>
      <c r="FZS151" s="140"/>
      <c r="FZT151" s="140"/>
      <c r="FZU151" s="140"/>
      <c r="FZV151" s="140"/>
      <c r="FZW151" s="140"/>
      <c r="FZX151" s="140"/>
      <c r="FZY151" s="140"/>
      <c r="FZZ151" s="140"/>
      <c r="GAA151" s="140"/>
      <c r="GAB151" s="140"/>
      <c r="GAC151" s="140"/>
      <c r="GAD151" s="140"/>
      <c r="GAE151" s="140"/>
      <c r="GAF151" s="140"/>
      <c r="GAG151" s="140"/>
      <c r="GAH151" s="140"/>
      <c r="GAI151" s="140"/>
      <c r="GAJ151" s="140"/>
      <c r="GAK151" s="140"/>
      <c r="GAL151" s="140"/>
      <c r="GAM151" s="140"/>
      <c r="GAN151" s="140"/>
      <c r="GAO151" s="140"/>
      <c r="GAP151" s="140"/>
      <c r="GAQ151" s="140"/>
      <c r="GAR151" s="140"/>
      <c r="GAS151" s="140"/>
      <c r="GAT151" s="140"/>
      <c r="GAU151" s="140"/>
      <c r="GAV151" s="140"/>
      <c r="GAW151" s="140"/>
      <c r="GAX151" s="140"/>
      <c r="GAY151" s="140"/>
      <c r="GAZ151" s="140"/>
      <c r="GBA151" s="140"/>
      <c r="GBB151" s="140"/>
      <c r="GBC151" s="140"/>
      <c r="GBD151" s="140"/>
      <c r="GBE151" s="140"/>
      <c r="GBF151" s="140"/>
      <c r="GBG151" s="140"/>
      <c r="GBH151" s="140"/>
      <c r="GBI151" s="140"/>
      <c r="GBJ151" s="140"/>
      <c r="GBK151" s="140"/>
      <c r="GBL151" s="140"/>
      <c r="GBM151" s="140"/>
      <c r="GBN151" s="140"/>
      <c r="GBO151" s="140"/>
      <c r="GBP151" s="140"/>
      <c r="GBQ151" s="140"/>
      <c r="GBR151" s="140"/>
      <c r="GBS151" s="140"/>
      <c r="GBT151" s="140"/>
      <c r="GBU151" s="140"/>
      <c r="GBV151" s="140"/>
      <c r="GBW151" s="140"/>
      <c r="GBX151" s="140"/>
      <c r="GBY151" s="140"/>
      <c r="GBZ151" s="140"/>
      <c r="GCA151" s="140"/>
      <c r="GCB151" s="140"/>
      <c r="GCC151" s="140"/>
      <c r="GCD151" s="140"/>
      <c r="GCE151" s="140"/>
      <c r="GCF151" s="140"/>
      <c r="GCG151" s="140"/>
      <c r="GCH151" s="140"/>
      <c r="GCI151" s="140"/>
      <c r="GCJ151" s="140"/>
      <c r="GCK151" s="140"/>
      <c r="GCL151" s="140"/>
      <c r="GCM151" s="140"/>
      <c r="GCN151" s="140"/>
      <c r="GCO151" s="140"/>
      <c r="GCP151" s="140"/>
      <c r="GCQ151" s="140"/>
      <c r="GCR151" s="140"/>
      <c r="GCS151" s="140"/>
      <c r="GCT151" s="140"/>
      <c r="GCU151" s="140"/>
      <c r="GCV151" s="140"/>
      <c r="GCW151" s="140"/>
      <c r="GCX151" s="140"/>
      <c r="GCY151" s="140"/>
      <c r="GCZ151" s="140"/>
      <c r="GDA151" s="140"/>
      <c r="GDB151" s="140"/>
      <c r="GDC151" s="140"/>
      <c r="GDD151" s="140"/>
      <c r="GDE151" s="140"/>
      <c r="GDF151" s="140"/>
      <c r="GDG151" s="140"/>
      <c r="GDH151" s="140"/>
      <c r="GDI151" s="140"/>
      <c r="GDJ151" s="140"/>
      <c r="GDK151" s="140"/>
      <c r="GDL151" s="140"/>
      <c r="GDM151" s="140"/>
      <c r="GDN151" s="140"/>
      <c r="GDO151" s="140"/>
      <c r="GDP151" s="140"/>
      <c r="GDQ151" s="140"/>
      <c r="GDR151" s="140"/>
      <c r="GDS151" s="140"/>
      <c r="GDT151" s="140"/>
      <c r="GDU151" s="140"/>
      <c r="GDV151" s="140"/>
      <c r="GDW151" s="140"/>
      <c r="GDX151" s="140"/>
      <c r="GDY151" s="140"/>
      <c r="GDZ151" s="140"/>
      <c r="GEA151" s="140"/>
      <c r="GEB151" s="140"/>
      <c r="GEC151" s="140"/>
      <c r="GED151" s="140"/>
      <c r="GEE151" s="140"/>
      <c r="GEF151" s="140"/>
      <c r="GEG151" s="140"/>
      <c r="GEH151" s="140"/>
      <c r="GEI151" s="140"/>
      <c r="GEJ151" s="140"/>
      <c r="GEK151" s="140"/>
      <c r="GEL151" s="140"/>
      <c r="GEM151" s="140"/>
      <c r="GEN151" s="140"/>
      <c r="GEO151" s="140"/>
      <c r="GEP151" s="140"/>
      <c r="GEQ151" s="140"/>
      <c r="GER151" s="140"/>
      <c r="GES151" s="140"/>
      <c r="GET151" s="140"/>
      <c r="GEU151" s="140"/>
      <c r="GEV151" s="140"/>
      <c r="GEW151" s="140"/>
      <c r="GEX151" s="140"/>
      <c r="GEY151" s="140"/>
      <c r="GEZ151" s="140"/>
      <c r="GFA151" s="140"/>
      <c r="GFB151" s="140"/>
      <c r="GFC151" s="140"/>
      <c r="GFD151" s="140"/>
      <c r="GFE151" s="140"/>
      <c r="GFF151" s="140"/>
      <c r="GFG151" s="140"/>
      <c r="GFH151" s="140"/>
      <c r="GFI151" s="140"/>
      <c r="GFJ151" s="140"/>
      <c r="GFK151" s="140"/>
      <c r="GFL151" s="140"/>
      <c r="GFM151" s="140"/>
      <c r="GFN151" s="140"/>
      <c r="GFO151" s="140"/>
      <c r="GFP151" s="140"/>
      <c r="GFQ151" s="140"/>
      <c r="GFR151" s="140"/>
      <c r="GFS151" s="140"/>
      <c r="GFT151" s="140"/>
      <c r="GFU151" s="140"/>
      <c r="GFV151" s="140"/>
      <c r="GFW151" s="140"/>
      <c r="GFX151" s="140"/>
      <c r="GFY151" s="140"/>
      <c r="GFZ151" s="140"/>
      <c r="GGA151" s="140"/>
      <c r="GGB151" s="140"/>
      <c r="GGC151" s="140"/>
      <c r="GGD151" s="140"/>
      <c r="GGE151" s="140"/>
      <c r="GGF151" s="140"/>
      <c r="GGG151" s="140"/>
      <c r="GGH151" s="140"/>
      <c r="GGI151" s="140"/>
      <c r="GGJ151" s="140"/>
      <c r="GGK151" s="140"/>
      <c r="GGL151" s="140"/>
      <c r="GGM151" s="140"/>
      <c r="GGN151" s="140"/>
      <c r="GGO151" s="140"/>
      <c r="GGP151" s="140"/>
      <c r="GGQ151" s="140"/>
      <c r="GGR151" s="140"/>
      <c r="GGS151" s="140"/>
      <c r="GGT151" s="140"/>
      <c r="GGU151" s="140"/>
      <c r="GGV151" s="140"/>
      <c r="GGW151" s="140"/>
      <c r="GGX151" s="140"/>
      <c r="GGY151" s="140"/>
      <c r="GGZ151" s="140"/>
      <c r="GHA151" s="140"/>
      <c r="GHB151" s="140"/>
      <c r="GHC151" s="140"/>
      <c r="GHD151" s="140"/>
      <c r="GHE151" s="140"/>
      <c r="GHF151" s="140"/>
      <c r="GHG151" s="140"/>
      <c r="GHH151" s="140"/>
      <c r="GHI151" s="140"/>
      <c r="GHJ151" s="140"/>
      <c r="GHK151" s="140"/>
      <c r="GHL151" s="140"/>
      <c r="GHM151" s="140"/>
      <c r="GHN151" s="140"/>
      <c r="GHO151" s="140"/>
      <c r="GHP151" s="140"/>
      <c r="GHQ151" s="140"/>
      <c r="GHR151" s="140"/>
      <c r="GHS151" s="140"/>
      <c r="GHT151" s="140"/>
      <c r="GHU151" s="140"/>
      <c r="GHV151" s="140"/>
      <c r="GHW151" s="140"/>
      <c r="GHX151" s="140"/>
      <c r="GHY151" s="140"/>
      <c r="GHZ151" s="140"/>
      <c r="GIA151" s="140"/>
      <c r="GIB151" s="140"/>
      <c r="GIC151" s="140"/>
      <c r="GID151" s="140"/>
      <c r="GIE151" s="140"/>
      <c r="GIF151" s="140"/>
      <c r="GIG151" s="140"/>
      <c r="GIH151" s="140"/>
      <c r="GII151" s="140"/>
      <c r="GIJ151" s="140"/>
      <c r="GIK151" s="140"/>
      <c r="GIL151" s="140"/>
      <c r="GIM151" s="140"/>
      <c r="GIN151" s="140"/>
      <c r="GIO151" s="140"/>
      <c r="GIP151" s="140"/>
      <c r="GIQ151" s="140"/>
      <c r="GIR151" s="140"/>
      <c r="GIS151" s="140"/>
      <c r="GIT151" s="140"/>
      <c r="GIU151" s="140"/>
      <c r="GIV151" s="140"/>
      <c r="GIW151" s="140"/>
      <c r="GIX151" s="140"/>
      <c r="GIY151" s="140"/>
      <c r="GIZ151" s="140"/>
      <c r="GJA151" s="140"/>
      <c r="GJB151" s="140"/>
      <c r="GJC151" s="140"/>
      <c r="GJD151" s="140"/>
      <c r="GJE151" s="140"/>
      <c r="GJF151" s="140"/>
      <c r="GJG151" s="140"/>
      <c r="GJH151" s="140"/>
      <c r="GJI151" s="140"/>
      <c r="GJJ151" s="140"/>
      <c r="GJK151" s="140"/>
      <c r="GJL151" s="140"/>
      <c r="GJM151" s="140"/>
      <c r="GJN151" s="140"/>
      <c r="GJO151" s="140"/>
      <c r="GJP151" s="140"/>
      <c r="GJQ151" s="140"/>
      <c r="GJR151" s="140"/>
      <c r="GJS151" s="140"/>
      <c r="GJT151" s="140"/>
      <c r="GJU151" s="140"/>
      <c r="GJV151" s="140"/>
      <c r="GJW151" s="140"/>
      <c r="GJX151" s="140"/>
      <c r="GJY151" s="140"/>
      <c r="GJZ151" s="140"/>
      <c r="GKA151" s="140"/>
      <c r="GKB151" s="140"/>
      <c r="GKC151" s="140"/>
      <c r="GKD151" s="140"/>
      <c r="GKE151" s="140"/>
      <c r="GKF151" s="140"/>
      <c r="GKG151" s="140"/>
      <c r="GKH151" s="140"/>
      <c r="GKI151" s="140"/>
      <c r="GKJ151" s="140"/>
      <c r="GKK151" s="140"/>
      <c r="GKL151" s="140"/>
      <c r="GKM151" s="140"/>
      <c r="GKN151" s="140"/>
      <c r="GKO151" s="140"/>
      <c r="GKP151" s="140"/>
      <c r="GKQ151" s="140"/>
      <c r="GKR151" s="140"/>
      <c r="GKS151" s="140"/>
      <c r="GKT151" s="140"/>
      <c r="GKU151" s="140"/>
      <c r="GKV151" s="140"/>
      <c r="GKW151" s="140"/>
      <c r="GKX151" s="140"/>
      <c r="GKY151" s="140"/>
      <c r="GKZ151" s="140"/>
      <c r="GLA151" s="140"/>
      <c r="GLB151" s="140"/>
      <c r="GLC151" s="140"/>
      <c r="GLD151" s="140"/>
      <c r="GLE151" s="140"/>
      <c r="GLF151" s="140"/>
      <c r="GLG151" s="140"/>
      <c r="GLH151" s="140"/>
      <c r="GLI151" s="140"/>
      <c r="GLJ151" s="140"/>
      <c r="GLK151" s="140"/>
      <c r="GLL151" s="140"/>
      <c r="GLM151" s="140"/>
      <c r="GLN151" s="140"/>
      <c r="GLO151" s="140"/>
      <c r="GLP151" s="140"/>
      <c r="GLQ151" s="140"/>
      <c r="GLR151" s="140"/>
      <c r="GLS151" s="140"/>
      <c r="GLT151" s="140"/>
      <c r="GLU151" s="140"/>
      <c r="GLV151" s="140"/>
      <c r="GLW151" s="140"/>
      <c r="GLX151" s="140"/>
      <c r="GLY151" s="140"/>
      <c r="GLZ151" s="140"/>
      <c r="GMA151" s="140"/>
      <c r="GMB151" s="140"/>
      <c r="GMC151" s="140"/>
      <c r="GMD151" s="140"/>
      <c r="GME151" s="140"/>
      <c r="GMF151" s="140"/>
      <c r="GMG151" s="140"/>
      <c r="GMH151" s="140"/>
      <c r="GMI151" s="140"/>
      <c r="GMJ151" s="140"/>
      <c r="GMK151" s="140"/>
      <c r="GML151" s="140"/>
      <c r="GMM151" s="140"/>
      <c r="GMN151" s="140"/>
      <c r="GMO151" s="140"/>
      <c r="GMP151" s="140"/>
      <c r="GMQ151" s="140"/>
      <c r="GMR151" s="140"/>
      <c r="GMS151" s="140"/>
      <c r="GMT151" s="140"/>
      <c r="GMU151" s="140"/>
      <c r="GMV151" s="140"/>
      <c r="GMW151" s="140"/>
      <c r="GMX151" s="140"/>
      <c r="GMY151" s="140"/>
      <c r="GMZ151" s="140"/>
      <c r="GNA151" s="140"/>
      <c r="GNB151" s="140"/>
      <c r="GNC151" s="140"/>
      <c r="GND151" s="140"/>
      <c r="GNE151" s="140"/>
      <c r="GNF151" s="140"/>
      <c r="GNG151" s="140"/>
      <c r="GNH151" s="140"/>
      <c r="GNI151" s="140"/>
      <c r="GNJ151" s="140"/>
      <c r="GNK151" s="140"/>
      <c r="GNL151" s="140"/>
      <c r="GNM151" s="140"/>
      <c r="GNN151" s="140"/>
      <c r="GNO151" s="140"/>
      <c r="GNP151" s="140"/>
      <c r="GNQ151" s="140"/>
      <c r="GNR151" s="140"/>
      <c r="GNS151" s="140"/>
      <c r="GNT151" s="140"/>
      <c r="GNU151" s="140"/>
      <c r="GNV151" s="140"/>
      <c r="GNW151" s="140"/>
      <c r="GNX151" s="140"/>
      <c r="GNY151" s="140"/>
      <c r="GNZ151" s="140"/>
      <c r="GOA151" s="140"/>
      <c r="GOB151" s="140"/>
      <c r="GOC151" s="140"/>
      <c r="GOD151" s="140"/>
      <c r="GOE151" s="140"/>
      <c r="GOF151" s="140"/>
      <c r="GOG151" s="140"/>
      <c r="GOH151" s="140"/>
      <c r="GOI151" s="140"/>
      <c r="GOJ151" s="140"/>
      <c r="GOK151" s="140"/>
      <c r="GOL151" s="140"/>
      <c r="GOM151" s="140"/>
      <c r="GON151" s="140"/>
      <c r="GOO151" s="140"/>
      <c r="GOP151" s="140"/>
      <c r="GOQ151" s="140"/>
      <c r="GOR151" s="140"/>
      <c r="GOS151" s="140"/>
      <c r="GOT151" s="140"/>
      <c r="GOU151" s="140"/>
      <c r="GOV151" s="140"/>
      <c r="GOW151" s="140"/>
      <c r="GOX151" s="140"/>
      <c r="GOY151" s="140"/>
      <c r="GOZ151" s="140"/>
      <c r="GPA151" s="140"/>
      <c r="GPB151" s="140"/>
      <c r="GPC151" s="140"/>
      <c r="GPD151" s="140"/>
      <c r="GPE151" s="140"/>
      <c r="GPF151" s="140"/>
      <c r="GPG151" s="140"/>
      <c r="GPH151" s="140"/>
      <c r="GPI151" s="140"/>
      <c r="GPJ151" s="140"/>
      <c r="GPK151" s="140"/>
      <c r="GPL151" s="140"/>
      <c r="GPM151" s="140"/>
      <c r="GPN151" s="140"/>
      <c r="GPO151" s="140"/>
      <c r="GPP151" s="140"/>
      <c r="GPQ151" s="140"/>
      <c r="GPR151" s="140"/>
      <c r="GPS151" s="140"/>
      <c r="GPT151" s="140"/>
      <c r="GPU151" s="140"/>
      <c r="GPV151" s="140"/>
      <c r="GPW151" s="140"/>
      <c r="GPX151" s="140"/>
      <c r="GPY151" s="140"/>
      <c r="GPZ151" s="140"/>
      <c r="GQA151" s="140"/>
      <c r="GQB151" s="140"/>
      <c r="GQC151" s="140"/>
      <c r="GQD151" s="140"/>
      <c r="GQE151" s="140"/>
      <c r="GQF151" s="140"/>
      <c r="GQG151" s="140"/>
      <c r="GQH151" s="140"/>
      <c r="GQI151" s="140"/>
      <c r="GQJ151" s="140"/>
      <c r="GQK151" s="140"/>
      <c r="GQL151" s="140"/>
      <c r="GQM151" s="140"/>
      <c r="GQN151" s="140"/>
      <c r="GQO151" s="140"/>
      <c r="GQP151" s="140"/>
      <c r="GQQ151" s="140"/>
      <c r="GQR151" s="140"/>
      <c r="GQS151" s="140"/>
      <c r="GQT151" s="140"/>
      <c r="GQU151" s="140"/>
      <c r="GQV151" s="140"/>
      <c r="GQW151" s="140"/>
      <c r="GQX151" s="140"/>
      <c r="GQY151" s="140"/>
      <c r="GQZ151" s="140"/>
      <c r="GRA151" s="140"/>
      <c r="GRB151" s="140"/>
      <c r="GRC151" s="140"/>
      <c r="GRD151" s="140"/>
      <c r="GRE151" s="140"/>
      <c r="GRF151" s="140"/>
      <c r="GRG151" s="140"/>
      <c r="GRH151" s="140"/>
      <c r="GRI151" s="140"/>
      <c r="GRJ151" s="140"/>
      <c r="GRK151" s="140"/>
      <c r="GRL151" s="140"/>
      <c r="GRM151" s="140"/>
      <c r="GRN151" s="140"/>
      <c r="GRO151" s="140"/>
      <c r="GRP151" s="140"/>
      <c r="GRQ151" s="140"/>
      <c r="GRR151" s="140"/>
      <c r="GRS151" s="140"/>
      <c r="GRT151" s="140"/>
      <c r="GRU151" s="140"/>
      <c r="GRV151" s="140"/>
      <c r="GRW151" s="140"/>
      <c r="GRX151" s="140"/>
      <c r="GRY151" s="140"/>
      <c r="GRZ151" s="140"/>
      <c r="GSA151" s="140"/>
      <c r="GSB151" s="140"/>
      <c r="GSC151" s="140"/>
      <c r="GSD151" s="140"/>
      <c r="GSE151" s="140"/>
      <c r="GSF151" s="140"/>
      <c r="GSG151" s="140"/>
      <c r="GSH151" s="140"/>
      <c r="GSI151" s="140"/>
      <c r="GSJ151" s="140"/>
      <c r="GSK151" s="140"/>
      <c r="GSL151" s="140"/>
      <c r="GSM151" s="140"/>
      <c r="GSN151" s="140"/>
      <c r="GSO151" s="140"/>
      <c r="GSP151" s="140"/>
      <c r="GSQ151" s="140"/>
      <c r="GSR151" s="140"/>
      <c r="GSS151" s="140"/>
      <c r="GST151" s="140"/>
      <c r="GSU151" s="140"/>
      <c r="GSV151" s="140"/>
      <c r="GSW151" s="140"/>
      <c r="GSX151" s="140"/>
      <c r="GSY151" s="140"/>
      <c r="GSZ151" s="140"/>
      <c r="GTA151" s="140"/>
      <c r="GTB151" s="140"/>
      <c r="GTC151" s="140"/>
      <c r="GTD151" s="140"/>
      <c r="GTE151" s="140"/>
      <c r="GTF151" s="140"/>
      <c r="GTG151" s="140"/>
      <c r="GTH151" s="140"/>
      <c r="GTI151" s="140"/>
      <c r="GTJ151" s="140"/>
      <c r="GTK151" s="140"/>
      <c r="GTL151" s="140"/>
      <c r="GTM151" s="140"/>
      <c r="GTN151" s="140"/>
      <c r="GTO151" s="140"/>
      <c r="GTP151" s="140"/>
      <c r="GTQ151" s="140"/>
      <c r="GTR151" s="140"/>
      <c r="GTS151" s="140"/>
      <c r="GTT151" s="140"/>
      <c r="GTU151" s="140"/>
      <c r="GTV151" s="140"/>
      <c r="GTW151" s="140"/>
      <c r="GTX151" s="140"/>
      <c r="GTY151" s="140"/>
      <c r="GTZ151" s="140"/>
      <c r="GUA151" s="140"/>
      <c r="GUB151" s="140"/>
      <c r="GUC151" s="140"/>
      <c r="GUD151" s="140"/>
      <c r="GUE151" s="140"/>
      <c r="GUF151" s="140"/>
      <c r="GUG151" s="140"/>
      <c r="GUH151" s="140"/>
      <c r="GUI151" s="140"/>
      <c r="GUJ151" s="140"/>
      <c r="GUK151" s="140"/>
      <c r="GUL151" s="140"/>
      <c r="GUM151" s="140"/>
      <c r="GUN151" s="140"/>
      <c r="GUO151" s="140"/>
      <c r="GUP151" s="140"/>
      <c r="GUQ151" s="140"/>
      <c r="GUR151" s="140"/>
      <c r="GUS151" s="140"/>
      <c r="GUT151" s="140"/>
      <c r="GUU151" s="140"/>
      <c r="GUV151" s="140"/>
      <c r="GUW151" s="140"/>
      <c r="GUX151" s="140"/>
      <c r="GUY151" s="140"/>
      <c r="GUZ151" s="140"/>
      <c r="GVA151" s="140"/>
      <c r="GVB151" s="140"/>
      <c r="GVC151" s="140"/>
      <c r="GVD151" s="140"/>
      <c r="GVE151" s="140"/>
      <c r="GVF151" s="140"/>
      <c r="GVG151" s="140"/>
      <c r="GVH151" s="140"/>
      <c r="GVI151" s="140"/>
      <c r="GVJ151" s="140"/>
      <c r="GVK151" s="140"/>
      <c r="GVL151" s="140"/>
      <c r="GVM151" s="140"/>
      <c r="GVN151" s="140"/>
      <c r="GVO151" s="140"/>
      <c r="GVP151" s="140"/>
      <c r="GVQ151" s="140"/>
      <c r="GVR151" s="140"/>
      <c r="GVS151" s="140"/>
      <c r="GVT151" s="140"/>
      <c r="GVU151" s="140"/>
      <c r="GVV151" s="140"/>
      <c r="GVW151" s="140"/>
      <c r="GVX151" s="140"/>
      <c r="GVY151" s="140"/>
      <c r="GVZ151" s="140"/>
      <c r="GWA151" s="140"/>
      <c r="GWB151" s="140"/>
      <c r="GWC151" s="140"/>
      <c r="GWD151" s="140"/>
      <c r="GWE151" s="140"/>
      <c r="GWF151" s="140"/>
      <c r="GWG151" s="140"/>
      <c r="GWH151" s="140"/>
      <c r="GWI151" s="140"/>
      <c r="GWJ151" s="140"/>
      <c r="GWK151" s="140"/>
      <c r="GWL151" s="140"/>
      <c r="GWM151" s="140"/>
      <c r="GWN151" s="140"/>
      <c r="GWO151" s="140"/>
      <c r="GWP151" s="140"/>
      <c r="GWQ151" s="140"/>
      <c r="GWR151" s="140"/>
      <c r="GWS151" s="140"/>
      <c r="GWT151" s="140"/>
      <c r="GWU151" s="140"/>
      <c r="GWV151" s="140"/>
      <c r="GWW151" s="140"/>
      <c r="GWX151" s="140"/>
      <c r="GWY151" s="140"/>
      <c r="GWZ151" s="140"/>
      <c r="GXA151" s="140"/>
      <c r="GXB151" s="140"/>
      <c r="GXC151" s="140"/>
      <c r="GXD151" s="140"/>
      <c r="GXE151" s="140"/>
      <c r="GXF151" s="140"/>
      <c r="GXG151" s="140"/>
      <c r="GXH151" s="140"/>
      <c r="GXI151" s="140"/>
      <c r="GXJ151" s="140"/>
      <c r="GXK151" s="140"/>
      <c r="GXL151" s="140"/>
      <c r="GXM151" s="140"/>
      <c r="GXN151" s="140"/>
      <c r="GXO151" s="140"/>
      <c r="GXP151" s="140"/>
      <c r="GXQ151" s="140"/>
      <c r="GXR151" s="140"/>
      <c r="GXS151" s="140"/>
      <c r="GXT151" s="140"/>
      <c r="GXU151" s="140"/>
      <c r="GXV151" s="140"/>
      <c r="GXW151" s="140"/>
      <c r="GXX151" s="140"/>
      <c r="GXY151" s="140"/>
      <c r="GXZ151" s="140"/>
      <c r="GYA151" s="140"/>
      <c r="GYB151" s="140"/>
      <c r="GYC151" s="140"/>
      <c r="GYD151" s="140"/>
      <c r="GYE151" s="140"/>
      <c r="GYF151" s="140"/>
      <c r="GYG151" s="140"/>
      <c r="GYH151" s="140"/>
      <c r="GYI151" s="140"/>
      <c r="GYJ151" s="140"/>
      <c r="GYK151" s="140"/>
      <c r="GYL151" s="140"/>
      <c r="GYM151" s="140"/>
      <c r="GYN151" s="140"/>
      <c r="GYO151" s="140"/>
      <c r="GYP151" s="140"/>
      <c r="GYQ151" s="140"/>
      <c r="GYR151" s="140"/>
      <c r="GYS151" s="140"/>
      <c r="GYT151" s="140"/>
      <c r="GYU151" s="140"/>
      <c r="GYV151" s="140"/>
      <c r="GYW151" s="140"/>
      <c r="GYX151" s="140"/>
      <c r="GYY151" s="140"/>
      <c r="GYZ151" s="140"/>
      <c r="GZA151" s="140"/>
      <c r="GZB151" s="140"/>
      <c r="GZC151" s="140"/>
      <c r="GZD151" s="140"/>
      <c r="GZE151" s="140"/>
      <c r="GZF151" s="140"/>
      <c r="GZG151" s="140"/>
      <c r="GZH151" s="140"/>
      <c r="GZI151" s="140"/>
      <c r="GZJ151" s="140"/>
      <c r="GZK151" s="140"/>
      <c r="GZL151" s="140"/>
      <c r="GZM151" s="140"/>
      <c r="GZN151" s="140"/>
      <c r="GZO151" s="140"/>
      <c r="GZP151" s="140"/>
      <c r="GZQ151" s="140"/>
      <c r="GZR151" s="140"/>
      <c r="GZS151" s="140"/>
      <c r="GZT151" s="140"/>
      <c r="GZU151" s="140"/>
      <c r="GZV151" s="140"/>
      <c r="GZW151" s="140"/>
      <c r="GZX151" s="140"/>
      <c r="GZY151" s="140"/>
      <c r="GZZ151" s="140"/>
      <c r="HAA151" s="140"/>
      <c r="HAB151" s="140"/>
      <c r="HAC151" s="140"/>
      <c r="HAD151" s="140"/>
      <c r="HAE151" s="140"/>
      <c r="HAF151" s="140"/>
      <c r="HAG151" s="140"/>
      <c r="HAH151" s="140"/>
      <c r="HAI151" s="140"/>
      <c r="HAJ151" s="140"/>
      <c r="HAK151" s="140"/>
      <c r="HAL151" s="140"/>
      <c r="HAM151" s="140"/>
      <c r="HAN151" s="140"/>
      <c r="HAO151" s="140"/>
      <c r="HAP151" s="140"/>
      <c r="HAQ151" s="140"/>
      <c r="HAR151" s="140"/>
      <c r="HAS151" s="140"/>
      <c r="HAT151" s="140"/>
      <c r="HAU151" s="140"/>
      <c r="HAV151" s="140"/>
      <c r="HAW151" s="140"/>
      <c r="HAX151" s="140"/>
      <c r="HAY151" s="140"/>
      <c r="HAZ151" s="140"/>
      <c r="HBA151" s="140"/>
      <c r="HBB151" s="140"/>
      <c r="HBC151" s="140"/>
      <c r="HBD151" s="140"/>
      <c r="HBE151" s="140"/>
      <c r="HBF151" s="140"/>
      <c r="HBG151" s="140"/>
      <c r="HBH151" s="140"/>
      <c r="HBI151" s="140"/>
      <c r="HBJ151" s="140"/>
      <c r="HBK151" s="140"/>
      <c r="HBL151" s="140"/>
      <c r="HBM151" s="140"/>
      <c r="HBN151" s="140"/>
      <c r="HBO151" s="140"/>
      <c r="HBP151" s="140"/>
      <c r="HBQ151" s="140"/>
      <c r="HBR151" s="140"/>
      <c r="HBS151" s="140"/>
      <c r="HBT151" s="140"/>
      <c r="HBU151" s="140"/>
      <c r="HBV151" s="140"/>
      <c r="HBW151" s="140"/>
      <c r="HBX151" s="140"/>
      <c r="HBY151" s="140"/>
      <c r="HBZ151" s="140"/>
      <c r="HCA151" s="140"/>
      <c r="HCB151" s="140"/>
      <c r="HCC151" s="140"/>
      <c r="HCD151" s="140"/>
      <c r="HCE151" s="140"/>
      <c r="HCF151" s="140"/>
      <c r="HCG151" s="140"/>
      <c r="HCH151" s="140"/>
      <c r="HCI151" s="140"/>
      <c r="HCJ151" s="140"/>
      <c r="HCK151" s="140"/>
      <c r="HCL151" s="140"/>
      <c r="HCM151" s="140"/>
      <c r="HCN151" s="140"/>
      <c r="HCO151" s="140"/>
      <c r="HCP151" s="140"/>
      <c r="HCQ151" s="140"/>
      <c r="HCR151" s="140"/>
      <c r="HCS151" s="140"/>
      <c r="HCT151" s="140"/>
      <c r="HCU151" s="140"/>
      <c r="HCV151" s="140"/>
      <c r="HCW151" s="140"/>
      <c r="HCX151" s="140"/>
      <c r="HCY151" s="140"/>
      <c r="HCZ151" s="140"/>
      <c r="HDA151" s="140"/>
      <c r="HDB151" s="140"/>
      <c r="HDC151" s="140"/>
      <c r="HDD151" s="140"/>
      <c r="HDE151" s="140"/>
      <c r="HDF151" s="140"/>
      <c r="HDG151" s="140"/>
      <c r="HDH151" s="140"/>
      <c r="HDI151" s="140"/>
      <c r="HDJ151" s="140"/>
      <c r="HDK151" s="140"/>
      <c r="HDL151" s="140"/>
      <c r="HDM151" s="140"/>
      <c r="HDN151" s="140"/>
      <c r="HDO151" s="140"/>
      <c r="HDP151" s="140"/>
      <c r="HDQ151" s="140"/>
      <c r="HDR151" s="140"/>
      <c r="HDS151" s="140"/>
      <c r="HDT151" s="140"/>
      <c r="HDU151" s="140"/>
      <c r="HDV151" s="140"/>
      <c r="HDW151" s="140"/>
      <c r="HDX151" s="140"/>
      <c r="HDY151" s="140"/>
      <c r="HDZ151" s="140"/>
      <c r="HEA151" s="140"/>
      <c r="HEB151" s="140"/>
      <c r="HEC151" s="140"/>
      <c r="HED151" s="140"/>
      <c r="HEE151" s="140"/>
      <c r="HEF151" s="140"/>
      <c r="HEG151" s="140"/>
      <c r="HEH151" s="140"/>
      <c r="HEI151" s="140"/>
      <c r="HEJ151" s="140"/>
      <c r="HEK151" s="140"/>
      <c r="HEL151" s="140"/>
      <c r="HEM151" s="140"/>
      <c r="HEN151" s="140"/>
      <c r="HEO151" s="140"/>
      <c r="HEP151" s="140"/>
      <c r="HEQ151" s="140"/>
      <c r="HER151" s="140"/>
      <c r="HES151" s="140"/>
      <c r="HET151" s="140"/>
      <c r="HEU151" s="140"/>
      <c r="HEV151" s="140"/>
      <c r="HEW151" s="140"/>
      <c r="HEX151" s="140"/>
      <c r="HEY151" s="140"/>
      <c r="HEZ151" s="140"/>
      <c r="HFA151" s="140"/>
      <c r="HFB151" s="140"/>
      <c r="HFC151" s="140"/>
      <c r="HFD151" s="140"/>
      <c r="HFE151" s="140"/>
      <c r="HFF151" s="140"/>
      <c r="HFG151" s="140"/>
      <c r="HFH151" s="140"/>
      <c r="HFI151" s="140"/>
      <c r="HFJ151" s="140"/>
      <c r="HFK151" s="140"/>
      <c r="HFL151" s="140"/>
      <c r="HFM151" s="140"/>
      <c r="HFN151" s="140"/>
      <c r="HFO151" s="140"/>
      <c r="HFP151" s="140"/>
      <c r="HFQ151" s="140"/>
      <c r="HFR151" s="140"/>
      <c r="HFS151" s="140"/>
      <c r="HFT151" s="140"/>
      <c r="HFU151" s="140"/>
      <c r="HFV151" s="140"/>
      <c r="HFW151" s="140"/>
      <c r="HFX151" s="140"/>
      <c r="HFY151" s="140"/>
      <c r="HFZ151" s="140"/>
      <c r="HGA151" s="140"/>
      <c r="HGB151" s="140"/>
      <c r="HGC151" s="140"/>
      <c r="HGD151" s="140"/>
      <c r="HGE151" s="140"/>
      <c r="HGF151" s="140"/>
      <c r="HGG151" s="140"/>
      <c r="HGH151" s="140"/>
      <c r="HGI151" s="140"/>
      <c r="HGJ151" s="140"/>
      <c r="HGK151" s="140"/>
      <c r="HGL151" s="140"/>
      <c r="HGM151" s="140"/>
      <c r="HGN151" s="140"/>
      <c r="HGO151" s="140"/>
      <c r="HGP151" s="140"/>
      <c r="HGQ151" s="140"/>
      <c r="HGR151" s="140"/>
      <c r="HGS151" s="140"/>
      <c r="HGT151" s="140"/>
      <c r="HGU151" s="140"/>
      <c r="HGV151" s="140"/>
      <c r="HGW151" s="140"/>
      <c r="HGX151" s="140"/>
      <c r="HGY151" s="140"/>
      <c r="HGZ151" s="140"/>
      <c r="HHA151" s="140"/>
      <c r="HHB151" s="140"/>
      <c r="HHC151" s="140"/>
      <c r="HHD151" s="140"/>
      <c r="HHE151" s="140"/>
      <c r="HHF151" s="140"/>
      <c r="HHG151" s="140"/>
      <c r="HHH151" s="140"/>
      <c r="HHI151" s="140"/>
      <c r="HHJ151" s="140"/>
      <c r="HHK151" s="140"/>
      <c r="HHL151" s="140"/>
      <c r="HHM151" s="140"/>
      <c r="HHN151" s="140"/>
      <c r="HHO151" s="140"/>
      <c r="HHP151" s="140"/>
      <c r="HHQ151" s="140"/>
      <c r="HHR151" s="140"/>
      <c r="HHS151" s="140"/>
      <c r="HHT151" s="140"/>
      <c r="HHU151" s="140"/>
      <c r="HHV151" s="140"/>
      <c r="HHW151" s="140"/>
      <c r="HHX151" s="140"/>
      <c r="HHY151" s="140"/>
      <c r="HHZ151" s="140"/>
      <c r="HIA151" s="140"/>
      <c r="HIB151" s="140"/>
      <c r="HIC151" s="140"/>
      <c r="HID151" s="140"/>
      <c r="HIE151" s="140"/>
      <c r="HIF151" s="140"/>
      <c r="HIG151" s="140"/>
      <c r="HIH151" s="140"/>
      <c r="HII151" s="140"/>
      <c r="HIJ151" s="140"/>
      <c r="HIK151" s="140"/>
      <c r="HIL151" s="140"/>
      <c r="HIM151" s="140"/>
      <c r="HIN151" s="140"/>
      <c r="HIO151" s="140"/>
      <c r="HIP151" s="140"/>
      <c r="HIQ151" s="140"/>
      <c r="HIR151" s="140"/>
      <c r="HIS151" s="140"/>
      <c r="HIT151" s="140"/>
      <c r="HIU151" s="140"/>
      <c r="HIV151" s="140"/>
      <c r="HIW151" s="140"/>
      <c r="HIX151" s="140"/>
      <c r="HIY151" s="140"/>
      <c r="HIZ151" s="140"/>
      <c r="HJA151" s="140"/>
      <c r="HJB151" s="140"/>
      <c r="HJC151" s="140"/>
      <c r="HJD151" s="140"/>
      <c r="HJE151" s="140"/>
      <c r="HJF151" s="140"/>
      <c r="HJG151" s="140"/>
      <c r="HJH151" s="140"/>
      <c r="HJI151" s="140"/>
      <c r="HJJ151" s="140"/>
      <c r="HJK151" s="140"/>
      <c r="HJL151" s="140"/>
      <c r="HJM151" s="140"/>
      <c r="HJN151" s="140"/>
      <c r="HJO151" s="140"/>
      <c r="HJP151" s="140"/>
      <c r="HJQ151" s="140"/>
      <c r="HJR151" s="140"/>
      <c r="HJS151" s="140"/>
      <c r="HJT151" s="140"/>
      <c r="HJU151" s="140"/>
      <c r="HJV151" s="140"/>
      <c r="HJW151" s="140"/>
      <c r="HJX151" s="140"/>
      <c r="HJY151" s="140"/>
      <c r="HJZ151" s="140"/>
      <c r="HKA151" s="140"/>
      <c r="HKB151" s="140"/>
      <c r="HKC151" s="140"/>
      <c r="HKD151" s="140"/>
      <c r="HKE151" s="140"/>
      <c r="HKF151" s="140"/>
      <c r="HKG151" s="140"/>
      <c r="HKH151" s="140"/>
      <c r="HKI151" s="140"/>
      <c r="HKJ151" s="140"/>
      <c r="HKK151" s="140"/>
      <c r="HKL151" s="140"/>
      <c r="HKM151" s="140"/>
      <c r="HKN151" s="140"/>
      <c r="HKO151" s="140"/>
      <c r="HKP151" s="140"/>
      <c r="HKQ151" s="140"/>
      <c r="HKR151" s="140"/>
      <c r="HKS151" s="140"/>
      <c r="HKT151" s="140"/>
      <c r="HKU151" s="140"/>
      <c r="HKV151" s="140"/>
      <c r="HKW151" s="140"/>
      <c r="HKX151" s="140"/>
      <c r="HKY151" s="140"/>
      <c r="HKZ151" s="140"/>
      <c r="HLA151" s="140"/>
      <c r="HLB151" s="140"/>
      <c r="HLC151" s="140"/>
      <c r="HLD151" s="140"/>
      <c r="HLE151" s="140"/>
      <c r="HLF151" s="140"/>
      <c r="HLG151" s="140"/>
      <c r="HLH151" s="140"/>
      <c r="HLI151" s="140"/>
      <c r="HLJ151" s="140"/>
      <c r="HLK151" s="140"/>
      <c r="HLL151" s="140"/>
      <c r="HLM151" s="140"/>
      <c r="HLN151" s="140"/>
      <c r="HLO151" s="140"/>
      <c r="HLP151" s="140"/>
      <c r="HLQ151" s="140"/>
      <c r="HLR151" s="140"/>
      <c r="HLS151" s="140"/>
      <c r="HLT151" s="140"/>
      <c r="HLU151" s="140"/>
      <c r="HLV151" s="140"/>
      <c r="HLW151" s="140"/>
      <c r="HLX151" s="140"/>
      <c r="HLY151" s="140"/>
      <c r="HLZ151" s="140"/>
      <c r="HMA151" s="140"/>
      <c r="HMB151" s="140"/>
      <c r="HMC151" s="140"/>
      <c r="HMD151" s="140"/>
      <c r="HME151" s="140"/>
      <c r="HMF151" s="140"/>
      <c r="HMG151" s="140"/>
      <c r="HMH151" s="140"/>
      <c r="HMI151" s="140"/>
      <c r="HMJ151" s="140"/>
      <c r="HMK151" s="140"/>
      <c r="HML151" s="140"/>
      <c r="HMM151" s="140"/>
      <c r="HMN151" s="140"/>
      <c r="HMO151" s="140"/>
      <c r="HMP151" s="140"/>
      <c r="HMQ151" s="140"/>
      <c r="HMR151" s="140"/>
      <c r="HMS151" s="140"/>
      <c r="HMT151" s="140"/>
      <c r="HMU151" s="140"/>
      <c r="HMV151" s="140"/>
      <c r="HMW151" s="140"/>
      <c r="HMX151" s="140"/>
      <c r="HMY151" s="140"/>
      <c r="HMZ151" s="140"/>
      <c r="HNA151" s="140"/>
      <c r="HNB151" s="140"/>
      <c r="HNC151" s="140"/>
      <c r="HND151" s="140"/>
      <c r="HNE151" s="140"/>
      <c r="HNF151" s="140"/>
      <c r="HNG151" s="140"/>
      <c r="HNH151" s="140"/>
      <c r="HNI151" s="140"/>
      <c r="HNJ151" s="140"/>
      <c r="HNK151" s="140"/>
      <c r="HNL151" s="140"/>
      <c r="HNM151" s="140"/>
      <c r="HNN151" s="140"/>
      <c r="HNO151" s="140"/>
      <c r="HNP151" s="140"/>
      <c r="HNQ151" s="140"/>
      <c r="HNR151" s="140"/>
      <c r="HNS151" s="140"/>
      <c r="HNT151" s="140"/>
      <c r="HNU151" s="140"/>
      <c r="HNV151" s="140"/>
      <c r="HNW151" s="140"/>
      <c r="HNX151" s="140"/>
      <c r="HNY151" s="140"/>
      <c r="HNZ151" s="140"/>
      <c r="HOA151" s="140"/>
      <c r="HOB151" s="140"/>
      <c r="HOC151" s="140"/>
      <c r="HOD151" s="140"/>
      <c r="HOE151" s="140"/>
      <c r="HOF151" s="140"/>
      <c r="HOG151" s="140"/>
      <c r="HOH151" s="140"/>
      <c r="HOI151" s="140"/>
      <c r="HOJ151" s="140"/>
      <c r="HOK151" s="140"/>
      <c r="HOL151" s="140"/>
      <c r="HOM151" s="140"/>
      <c r="HON151" s="140"/>
      <c r="HOO151" s="140"/>
      <c r="HOP151" s="140"/>
      <c r="HOQ151" s="140"/>
      <c r="HOR151" s="140"/>
      <c r="HOS151" s="140"/>
      <c r="HOT151" s="140"/>
      <c r="HOU151" s="140"/>
      <c r="HOV151" s="140"/>
      <c r="HOW151" s="140"/>
      <c r="HOX151" s="140"/>
      <c r="HOY151" s="140"/>
      <c r="HOZ151" s="140"/>
      <c r="HPA151" s="140"/>
      <c r="HPB151" s="140"/>
      <c r="HPC151" s="140"/>
      <c r="HPD151" s="140"/>
      <c r="HPE151" s="140"/>
      <c r="HPF151" s="140"/>
      <c r="HPG151" s="140"/>
      <c r="HPH151" s="140"/>
      <c r="HPI151" s="140"/>
      <c r="HPJ151" s="140"/>
      <c r="HPK151" s="140"/>
      <c r="HPL151" s="140"/>
      <c r="HPM151" s="140"/>
      <c r="HPN151" s="140"/>
      <c r="HPO151" s="140"/>
      <c r="HPP151" s="140"/>
      <c r="HPQ151" s="140"/>
      <c r="HPR151" s="140"/>
      <c r="HPS151" s="140"/>
      <c r="HPT151" s="140"/>
      <c r="HPU151" s="140"/>
      <c r="HPV151" s="140"/>
      <c r="HPW151" s="140"/>
      <c r="HPX151" s="140"/>
      <c r="HPY151" s="140"/>
      <c r="HPZ151" s="140"/>
      <c r="HQA151" s="140"/>
      <c r="HQB151" s="140"/>
      <c r="HQC151" s="140"/>
      <c r="HQD151" s="140"/>
      <c r="HQE151" s="140"/>
      <c r="HQF151" s="140"/>
      <c r="HQG151" s="140"/>
      <c r="HQH151" s="140"/>
      <c r="HQI151" s="140"/>
      <c r="HQJ151" s="140"/>
      <c r="HQK151" s="140"/>
      <c r="HQL151" s="140"/>
      <c r="HQM151" s="140"/>
      <c r="HQN151" s="140"/>
      <c r="HQO151" s="140"/>
      <c r="HQP151" s="140"/>
      <c r="HQQ151" s="140"/>
      <c r="HQR151" s="140"/>
      <c r="HQS151" s="140"/>
      <c r="HQT151" s="140"/>
      <c r="HQU151" s="140"/>
      <c r="HQV151" s="140"/>
      <c r="HQW151" s="140"/>
      <c r="HQX151" s="140"/>
      <c r="HQY151" s="140"/>
      <c r="HQZ151" s="140"/>
      <c r="HRA151" s="140"/>
      <c r="HRB151" s="140"/>
      <c r="HRC151" s="140"/>
      <c r="HRD151" s="140"/>
      <c r="HRE151" s="140"/>
      <c r="HRF151" s="140"/>
      <c r="HRG151" s="140"/>
      <c r="HRH151" s="140"/>
      <c r="HRI151" s="140"/>
      <c r="HRJ151" s="140"/>
      <c r="HRK151" s="140"/>
      <c r="HRL151" s="140"/>
      <c r="HRM151" s="140"/>
      <c r="HRN151" s="140"/>
      <c r="HRO151" s="140"/>
      <c r="HRP151" s="140"/>
      <c r="HRQ151" s="140"/>
      <c r="HRR151" s="140"/>
      <c r="HRS151" s="140"/>
      <c r="HRT151" s="140"/>
      <c r="HRU151" s="140"/>
      <c r="HRV151" s="140"/>
      <c r="HRW151" s="140"/>
      <c r="HRX151" s="140"/>
      <c r="HRY151" s="140"/>
      <c r="HRZ151" s="140"/>
      <c r="HSA151" s="140"/>
      <c r="HSB151" s="140"/>
      <c r="HSC151" s="140"/>
      <c r="HSD151" s="140"/>
      <c r="HSE151" s="140"/>
      <c r="HSF151" s="140"/>
      <c r="HSG151" s="140"/>
      <c r="HSH151" s="140"/>
      <c r="HSI151" s="140"/>
      <c r="HSJ151" s="140"/>
      <c r="HSK151" s="140"/>
      <c r="HSL151" s="140"/>
      <c r="HSM151" s="140"/>
      <c r="HSN151" s="140"/>
      <c r="HSO151" s="140"/>
      <c r="HSP151" s="140"/>
      <c r="HSQ151" s="140"/>
      <c r="HSR151" s="140"/>
      <c r="HSS151" s="140"/>
      <c r="HST151" s="140"/>
      <c r="HSU151" s="140"/>
      <c r="HSV151" s="140"/>
      <c r="HSW151" s="140"/>
      <c r="HSX151" s="140"/>
      <c r="HSY151" s="140"/>
      <c r="HSZ151" s="140"/>
      <c r="HTA151" s="140"/>
      <c r="HTB151" s="140"/>
      <c r="HTC151" s="140"/>
      <c r="HTD151" s="140"/>
      <c r="HTE151" s="140"/>
      <c r="HTF151" s="140"/>
      <c r="HTG151" s="140"/>
      <c r="HTH151" s="140"/>
      <c r="HTI151" s="140"/>
      <c r="HTJ151" s="140"/>
      <c r="HTK151" s="140"/>
      <c r="HTL151" s="140"/>
      <c r="HTM151" s="140"/>
      <c r="HTN151" s="140"/>
      <c r="HTO151" s="140"/>
      <c r="HTP151" s="140"/>
      <c r="HTQ151" s="140"/>
      <c r="HTR151" s="140"/>
      <c r="HTS151" s="140"/>
      <c r="HTT151" s="140"/>
      <c r="HTU151" s="140"/>
      <c r="HTV151" s="140"/>
      <c r="HTW151" s="140"/>
      <c r="HTX151" s="140"/>
      <c r="HTY151" s="140"/>
      <c r="HTZ151" s="140"/>
      <c r="HUA151" s="140"/>
      <c r="HUB151" s="140"/>
      <c r="HUC151" s="140"/>
      <c r="HUD151" s="140"/>
      <c r="HUE151" s="140"/>
      <c r="HUF151" s="140"/>
      <c r="HUG151" s="140"/>
      <c r="HUH151" s="140"/>
      <c r="HUI151" s="140"/>
      <c r="HUJ151" s="140"/>
      <c r="HUK151" s="140"/>
      <c r="HUL151" s="140"/>
      <c r="HUM151" s="140"/>
      <c r="HUN151" s="140"/>
      <c r="HUO151" s="140"/>
      <c r="HUP151" s="140"/>
      <c r="HUQ151" s="140"/>
      <c r="HUR151" s="140"/>
      <c r="HUS151" s="140"/>
      <c r="HUT151" s="140"/>
      <c r="HUU151" s="140"/>
      <c r="HUV151" s="140"/>
      <c r="HUW151" s="140"/>
      <c r="HUX151" s="140"/>
      <c r="HUY151" s="140"/>
      <c r="HUZ151" s="140"/>
      <c r="HVA151" s="140"/>
      <c r="HVB151" s="140"/>
      <c r="HVC151" s="140"/>
      <c r="HVD151" s="140"/>
      <c r="HVE151" s="140"/>
      <c r="HVF151" s="140"/>
      <c r="HVG151" s="140"/>
      <c r="HVH151" s="140"/>
      <c r="HVI151" s="140"/>
      <c r="HVJ151" s="140"/>
      <c r="HVK151" s="140"/>
      <c r="HVL151" s="140"/>
      <c r="HVM151" s="140"/>
      <c r="HVN151" s="140"/>
      <c r="HVO151" s="140"/>
      <c r="HVP151" s="140"/>
      <c r="HVQ151" s="140"/>
      <c r="HVR151" s="140"/>
      <c r="HVS151" s="140"/>
      <c r="HVT151" s="140"/>
      <c r="HVU151" s="140"/>
      <c r="HVV151" s="140"/>
      <c r="HVW151" s="140"/>
      <c r="HVX151" s="140"/>
      <c r="HVY151" s="140"/>
      <c r="HVZ151" s="140"/>
      <c r="HWA151" s="140"/>
      <c r="HWB151" s="140"/>
      <c r="HWC151" s="140"/>
      <c r="HWD151" s="140"/>
      <c r="HWE151" s="140"/>
      <c r="HWF151" s="140"/>
      <c r="HWG151" s="140"/>
      <c r="HWH151" s="140"/>
      <c r="HWI151" s="140"/>
      <c r="HWJ151" s="140"/>
      <c r="HWK151" s="140"/>
      <c r="HWL151" s="140"/>
      <c r="HWM151" s="140"/>
      <c r="HWN151" s="140"/>
      <c r="HWO151" s="140"/>
      <c r="HWP151" s="140"/>
      <c r="HWQ151" s="140"/>
      <c r="HWR151" s="140"/>
      <c r="HWS151" s="140"/>
      <c r="HWT151" s="140"/>
      <c r="HWU151" s="140"/>
      <c r="HWV151" s="140"/>
      <c r="HWW151" s="140"/>
      <c r="HWX151" s="140"/>
      <c r="HWY151" s="140"/>
      <c r="HWZ151" s="140"/>
      <c r="HXA151" s="140"/>
      <c r="HXB151" s="140"/>
      <c r="HXC151" s="140"/>
      <c r="HXD151" s="140"/>
      <c r="HXE151" s="140"/>
      <c r="HXF151" s="140"/>
      <c r="HXG151" s="140"/>
      <c r="HXH151" s="140"/>
      <c r="HXI151" s="140"/>
      <c r="HXJ151" s="140"/>
      <c r="HXK151" s="140"/>
      <c r="HXL151" s="140"/>
      <c r="HXM151" s="140"/>
      <c r="HXN151" s="140"/>
      <c r="HXO151" s="140"/>
      <c r="HXP151" s="140"/>
      <c r="HXQ151" s="140"/>
      <c r="HXR151" s="140"/>
      <c r="HXS151" s="140"/>
      <c r="HXT151" s="140"/>
      <c r="HXU151" s="140"/>
      <c r="HXV151" s="140"/>
      <c r="HXW151" s="140"/>
      <c r="HXX151" s="140"/>
      <c r="HXY151" s="140"/>
      <c r="HXZ151" s="140"/>
      <c r="HYA151" s="140"/>
      <c r="HYB151" s="140"/>
      <c r="HYC151" s="140"/>
      <c r="HYD151" s="140"/>
      <c r="HYE151" s="140"/>
      <c r="HYF151" s="140"/>
      <c r="HYG151" s="140"/>
      <c r="HYH151" s="140"/>
      <c r="HYI151" s="140"/>
      <c r="HYJ151" s="140"/>
      <c r="HYK151" s="140"/>
      <c r="HYL151" s="140"/>
      <c r="HYM151" s="140"/>
      <c r="HYN151" s="140"/>
      <c r="HYO151" s="140"/>
      <c r="HYP151" s="140"/>
      <c r="HYQ151" s="140"/>
      <c r="HYR151" s="140"/>
      <c r="HYS151" s="140"/>
      <c r="HYT151" s="140"/>
      <c r="HYU151" s="140"/>
      <c r="HYV151" s="140"/>
      <c r="HYW151" s="140"/>
      <c r="HYX151" s="140"/>
      <c r="HYY151" s="140"/>
      <c r="HYZ151" s="140"/>
      <c r="HZA151" s="140"/>
      <c r="HZB151" s="140"/>
      <c r="HZC151" s="140"/>
      <c r="HZD151" s="140"/>
      <c r="HZE151" s="140"/>
      <c r="HZF151" s="140"/>
      <c r="HZG151" s="140"/>
      <c r="HZH151" s="140"/>
      <c r="HZI151" s="140"/>
      <c r="HZJ151" s="140"/>
      <c r="HZK151" s="140"/>
      <c r="HZL151" s="140"/>
      <c r="HZM151" s="140"/>
      <c r="HZN151" s="140"/>
      <c r="HZO151" s="140"/>
      <c r="HZP151" s="140"/>
      <c r="HZQ151" s="140"/>
      <c r="HZR151" s="140"/>
      <c r="HZS151" s="140"/>
      <c r="HZT151" s="140"/>
      <c r="HZU151" s="140"/>
      <c r="HZV151" s="140"/>
      <c r="HZW151" s="140"/>
      <c r="HZX151" s="140"/>
      <c r="HZY151" s="140"/>
      <c r="HZZ151" s="140"/>
      <c r="IAA151" s="140"/>
      <c r="IAB151" s="140"/>
      <c r="IAC151" s="140"/>
      <c r="IAD151" s="140"/>
      <c r="IAE151" s="140"/>
      <c r="IAF151" s="140"/>
      <c r="IAG151" s="140"/>
      <c r="IAH151" s="140"/>
      <c r="IAI151" s="140"/>
      <c r="IAJ151" s="140"/>
      <c r="IAK151" s="140"/>
      <c r="IAL151" s="140"/>
      <c r="IAM151" s="140"/>
      <c r="IAN151" s="140"/>
      <c r="IAO151" s="140"/>
      <c r="IAP151" s="140"/>
      <c r="IAQ151" s="140"/>
      <c r="IAR151" s="140"/>
      <c r="IAS151" s="140"/>
      <c r="IAT151" s="140"/>
      <c r="IAU151" s="140"/>
      <c r="IAV151" s="140"/>
      <c r="IAW151" s="140"/>
      <c r="IAX151" s="140"/>
      <c r="IAY151" s="140"/>
      <c r="IAZ151" s="140"/>
      <c r="IBA151" s="140"/>
      <c r="IBB151" s="140"/>
      <c r="IBC151" s="140"/>
      <c r="IBD151" s="140"/>
      <c r="IBE151" s="140"/>
      <c r="IBF151" s="140"/>
      <c r="IBG151" s="140"/>
      <c r="IBH151" s="140"/>
      <c r="IBI151" s="140"/>
      <c r="IBJ151" s="140"/>
      <c r="IBK151" s="140"/>
      <c r="IBL151" s="140"/>
      <c r="IBM151" s="140"/>
      <c r="IBN151" s="140"/>
      <c r="IBO151" s="140"/>
      <c r="IBP151" s="140"/>
      <c r="IBQ151" s="140"/>
      <c r="IBR151" s="140"/>
      <c r="IBS151" s="140"/>
      <c r="IBT151" s="140"/>
      <c r="IBU151" s="140"/>
      <c r="IBV151" s="140"/>
      <c r="IBW151" s="140"/>
      <c r="IBX151" s="140"/>
      <c r="IBY151" s="140"/>
      <c r="IBZ151" s="140"/>
      <c r="ICA151" s="140"/>
      <c r="ICB151" s="140"/>
      <c r="ICC151" s="140"/>
      <c r="ICD151" s="140"/>
      <c r="ICE151" s="140"/>
      <c r="ICF151" s="140"/>
      <c r="ICG151" s="140"/>
      <c r="ICH151" s="140"/>
      <c r="ICI151" s="140"/>
      <c r="ICJ151" s="140"/>
      <c r="ICK151" s="140"/>
      <c r="ICL151" s="140"/>
      <c r="ICM151" s="140"/>
      <c r="ICN151" s="140"/>
      <c r="ICO151" s="140"/>
      <c r="ICP151" s="140"/>
      <c r="ICQ151" s="140"/>
      <c r="ICR151" s="140"/>
      <c r="ICS151" s="140"/>
      <c r="ICT151" s="140"/>
      <c r="ICU151" s="140"/>
      <c r="ICV151" s="140"/>
      <c r="ICW151" s="140"/>
      <c r="ICX151" s="140"/>
      <c r="ICY151" s="140"/>
      <c r="ICZ151" s="140"/>
      <c r="IDA151" s="140"/>
      <c r="IDB151" s="140"/>
      <c r="IDC151" s="140"/>
      <c r="IDD151" s="140"/>
      <c r="IDE151" s="140"/>
      <c r="IDF151" s="140"/>
      <c r="IDG151" s="140"/>
      <c r="IDH151" s="140"/>
      <c r="IDI151" s="140"/>
      <c r="IDJ151" s="140"/>
      <c r="IDK151" s="140"/>
      <c r="IDL151" s="140"/>
      <c r="IDM151" s="140"/>
      <c r="IDN151" s="140"/>
      <c r="IDO151" s="140"/>
      <c r="IDP151" s="140"/>
      <c r="IDQ151" s="140"/>
      <c r="IDR151" s="140"/>
      <c r="IDS151" s="140"/>
      <c r="IDT151" s="140"/>
      <c r="IDU151" s="140"/>
      <c r="IDV151" s="140"/>
      <c r="IDW151" s="140"/>
      <c r="IDX151" s="140"/>
      <c r="IDY151" s="140"/>
      <c r="IDZ151" s="140"/>
      <c r="IEA151" s="140"/>
      <c r="IEB151" s="140"/>
      <c r="IEC151" s="140"/>
      <c r="IED151" s="140"/>
      <c r="IEE151" s="140"/>
      <c r="IEF151" s="140"/>
      <c r="IEG151" s="140"/>
      <c r="IEH151" s="140"/>
      <c r="IEI151" s="140"/>
      <c r="IEJ151" s="140"/>
      <c r="IEK151" s="140"/>
      <c r="IEL151" s="140"/>
      <c r="IEM151" s="140"/>
      <c r="IEN151" s="140"/>
      <c r="IEO151" s="140"/>
      <c r="IEP151" s="140"/>
      <c r="IEQ151" s="140"/>
      <c r="IER151" s="140"/>
      <c r="IES151" s="140"/>
      <c r="IET151" s="140"/>
      <c r="IEU151" s="140"/>
      <c r="IEV151" s="140"/>
      <c r="IEW151" s="140"/>
      <c r="IEX151" s="140"/>
      <c r="IEY151" s="140"/>
      <c r="IEZ151" s="140"/>
      <c r="IFA151" s="140"/>
      <c r="IFB151" s="140"/>
      <c r="IFC151" s="140"/>
      <c r="IFD151" s="140"/>
      <c r="IFE151" s="140"/>
      <c r="IFF151" s="140"/>
      <c r="IFG151" s="140"/>
      <c r="IFH151" s="140"/>
      <c r="IFI151" s="140"/>
      <c r="IFJ151" s="140"/>
      <c r="IFK151" s="140"/>
      <c r="IFL151" s="140"/>
      <c r="IFM151" s="140"/>
      <c r="IFN151" s="140"/>
      <c r="IFO151" s="140"/>
      <c r="IFP151" s="140"/>
      <c r="IFQ151" s="140"/>
      <c r="IFR151" s="140"/>
      <c r="IFS151" s="140"/>
      <c r="IFT151" s="140"/>
      <c r="IFU151" s="140"/>
      <c r="IFV151" s="140"/>
      <c r="IFW151" s="140"/>
      <c r="IFX151" s="140"/>
      <c r="IFY151" s="140"/>
      <c r="IFZ151" s="140"/>
      <c r="IGA151" s="140"/>
      <c r="IGB151" s="140"/>
      <c r="IGC151" s="140"/>
      <c r="IGD151" s="140"/>
      <c r="IGE151" s="140"/>
      <c r="IGF151" s="140"/>
      <c r="IGG151" s="140"/>
      <c r="IGH151" s="140"/>
      <c r="IGI151" s="140"/>
      <c r="IGJ151" s="140"/>
      <c r="IGK151" s="140"/>
      <c r="IGL151" s="140"/>
      <c r="IGM151" s="140"/>
      <c r="IGN151" s="140"/>
      <c r="IGO151" s="140"/>
      <c r="IGP151" s="140"/>
      <c r="IGQ151" s="140"/>
      <c r="IGR151" s="140"/>
      <c r="IGS151" s="140"/>
      <c r="IGT151" s="140"/>
      <c r="IGU151" s="140"/>
      <c r="IGV151" s="140"/>
      <c r="IGW151" s="140"/>
      <c r="IGX151" s="140"/>
      <c r="IGY151" s="140"/>
      <c r="IGZ151" s="140"/>
      <c r="IHA151" s="140"/>
      <c r="IHB151" s="140"/>
      <c r="IHC151" s="140"/>
      <c r="IHD151" s="140"/>
      <c r="IHE151" s="140"/>
      <c r="IHF151" s="140"/>
      <c r="IHG151" s="140"/>
      <c r="IHH151" s="140"/>
      <c r="IHI151" s="140"/>
      <c r="IHJ151" s="140"/>
      <c r="IHK151" s="140"/>
      <c r="IHL151" s="140"/>
      <c r="IHM151" s="140"/>
      <c r="IHN151" s="140"/>
      <c r="IHO151" s="140"/>
      <c r="IHP151" s="140"/>
      <c r="IHQ151" s="140"/>
      <c r="IHR151" s="140"/>
      <c r="IHS151" s="140"/>
      <c r="IHT151" s="140"/>
      <c r="IHU151" s="140"/>
      <c r="IHV151" s="140"/>
      <c r="IHW151" s="140"/>
      <c r="IHX151" s="140"/>
      <c r="IHY151" s="140"/>
      <c r="IHZ151" s="140"/>
      <c r="IIA151" s="140"/>
      <c r="IIB151" s="140"/>
      <c r="IIC151" s="140"/>
      <c r="IID151" s="140"/>
      <c r="IIE151" s="140"/>
      <c r="IIF151" s="140"/>
      <c r="IIG151" s="140"/>
      <c r="IIH151" s="140"/>
      <c r="III151" s="140"/>
      <c r="IIJ151" s="140"/>
      <c r="IIK151" s="140"/>
      <c r="IIL151" s="140"/>
      <c r="IIM151" s="140"/>
      <c r="IIN151" s="140"/>
      <c r="IIO151" s="140"/>
      <c r="IIP151" s="140"/>
      <c r="IIQ151" s="140"/>
      <c r="IIR151" s="140"/>
      <c r="IIS151" s="140"/>
      <c r="IIT151" s="140"/>
      <c r="IIU151" s="140"/>
      <c r="IIV151" s="140"/>
      <c r="IIW151" s="140"/>
      <c r="IIX151" s="140"/>
      <c r="IIY151" s="140"/>
      <c r="IIZ151" s="140"/>
      <c r="IJA151" s="140"/>
      <c r="IJB151" s="140"/>
      <c r="IJC151" s="140"/>
      <c r="IJD151" s="140"/>
      <c r="IJE151" s="140"/>
      <c r="IJF151" s="140"/>
      <c r="IJG151" s="140"/>
      <c r="IJH151" s="140"/>
      <c r="IJI151" s="140"/>
      <c r="IJJ151" s="140"/>
      <c r="IJK151" s="140"/>
      <c r="IJL151" s="140"/>
      <c r="IJM151" s="140"/>
      <c r="IJN151" s="140"/>
      <c r="IJO151" s="140"/>
      <c r="IJP151" s="140"/>
      <c r="IJQ151" s="140"/>
      <c r="IJR151" s="140"/>
      <c r="IJS151" s="140"/>
      <c r="IJT151" s="140"/>
      <c r="IJU151" s="140"/>
      <c r="IJV151" s="140"/>
      <c r="IJW151" s="140"/>
      <c r="IJX151" s="140"/>
      <c r="IJY151" s="140"/>
      <c r="IJZ151" s="140"/>
      <c r="IKA151" s="140"/>
      <c r="IKB151" s="140"/>
      <c r="IKC151" s="140"/>
      <c r="IKD151" s="140"/>
      <c r="IKE151" s="140"/>
      <c r="IKF151" s="140"/>
      <c r="IKG151" s="140"/>
      <c r="IKH151" s="140"/>
      <c r="IKI151" s="140"/>
      <c r="IKJ151" s="140"/>
      <c r="IKK151" s="140"/>
      <c r="IKL151" s="140"/>
      <c r="IKM151" s="140"/>
      <c r="IKN151" s="140"/>
      <c r="IKO151" s="140"/>
      <c r="IKP151" s="140"/>
      <c r="IKQ151" s="140"/>
      <c r="IKR151" s="140"/>
      <c r="IKS151" s="140"/>
      <c r="IKT151" s="140"/>
      <c r="IKU151" s="140"/>
      <c r="IKV151" s="140"/>
      <c r="IKW151" s="140"/>
      <c r="IKX151" s="140"/>
      <c r="IKY151" s="140"/>
      <c r="IKZ151" s="140"/>
      <c r="ILA151" s="140"/>
      <c r="ILB151" s="140"/>
      <c r="ILC151" s="140"/>
      <c r="ILD151" s="140"/>
      <c r="ILE151" s="140"/>
      <c r="ILF151" s="140"/>
      <c r="ILG151" s="140"/>
      <c r="ILH151" s="140"/>
      <c r="ILI151" s="140"/>
      <c r="ILJ151" s="140"/>
      <c r="ILK151" s="140"/>
      <c r="ILL151" s="140"/>
      <c r="ILM151" s="140"/>
      <c r="ILN151" s="140"/>
      <c r="ILO151" s="140"/>
      <c r="ILP151" s="140"/>
      <c r="ILQ151" s="140"/>
      <c r="ILR151" s="140"/>
      <c r="ILS151" s="140"/>
      <c r="ILT151" s="140"/>
      <c r="ILU151" s="140"/>
      <c r="ILV151" s="140"/>
      <c r="ILW151" s="140"/>
      <c r="ILX151" s="140"/>
      <c r="ILY151" s="140"/>
      <c r="ILZ151" s="140"/>
      <c r="IMA151" s="140"/>
      <c r="IMB151" s="140"/>
      <c r="IMC151" s="140"/>
      <c r="IMD151" s="140"/>
      <c r="IME151" s="140"/>
      <c r="IMF151" s="140"/>
      <c r="IMG151" s="140"/>
      <c r="IMH151" s="140"/>
      <c r="IMI151" s="140"/>
      <c r="IMJ151" s="140"/>
      <c r="IMK151" s="140"/>
      <c r="IML151" s="140"/>
      <c r="IMM151" s="140"/>
      <c r="IMN151" s="140"/>
      <c r="IMO151" s="140"/>
      <c r="IMP151" s="140"/>
      <c r="IMQ151" s="140"/>
      <c r="IMR151" s="140"/>
      <c r="IMS151" s="140"/>
      <c r="IMT151" s="140"/>
      <c r="IMU151" s="140"/>
      <c r="IMV151" s="140"/>
      <c r="IMW151" s="140"/>
      <c r="IMX151" s="140"/>
      <c r="IMY151" s="140"/>
      <c r="IMZ151" s="140"/>
      <c r="INA151" s="140"/>
      <c r="INB151" s="140"/>
      <c r="INC151" s="140"/>
      <c r="IND151" s="140"/>
      <c r="INE151" s="140"/>
      <c r="INF151" s="140"/>
      <c r="ING151" s="140"/>
      <c r="INH151" s="140"/>
      <c r="INI151" s="140"/>
      <c r="INJ151" s="140"/>
      <c r="INK151" s="140"/>
      <c r="INL151" s="140"/>
      <c r="INM151" s="140"/>
      <c r="INN151" s="140"/>
      <c r="INO151" s="140"/>
      <c r="INP151" s="140"/>
      <c r="INQ151" s="140"/>
      <c r="INR151" s="140"/>
      <c r="INS151" s="140"/>
      <c r="INT151" s="140"/>
      <c r="INU151" s="140"/>
      <c r="INV151" s="140"/>
      <c r="INW151" s="140"/>
      <c r="INX151" s="140"/>
      <c r="INY151" s="140"/>
      <c r="INZ151" s="140"/>
      <c r="IOA151" s="140"/>
      <c r="IOB151" s="140"/>
      <c r="IOC151" s="140"/>
      <c r="IOD151" s="140"/>
      <c r="IOE151" s="140"/>
      <c r="IOF151" s="140"/>
      <c r="IOG151" s="140"/>
      <c r="IOH151" s="140"/>
      <c r="IOI151" s="140"/>
      <c r="IOJ151" s="140"/>
      <c r="IOK151" s="140"/>
      <c r="IOL151" s="140"/>
      <c r="IOM151" s="140"/>
      <c r="ION151" s="140"/>
      <c r="IOO151" s="140"/>
      <c r="IOP151" s="140"/>
      <c r="IOQ151" s="140"/>
      <c r="IOR151" s="140"/>
      <c r="IOS151" s="140"/>
      <c r="IOT151" s="140"/>
      <c r="IOU151" s="140"/>
      <c r="IOV151" s="140"/>
      <c r="IOW151" s="140"/>
      <c r="IOX151" s="140"/>
      <c r="IOY151" s="140"/>
      <c r="IOZ151" s="140"/>
      <c r="IPA151" s="140"/>
      <c r="IPB151" s="140"/>
      <c r="IPC151" s="140"/>
      <c r="IPD151" s="140"/>
      <c r="IPE151" s="140"/>
      <c r="IPF151" s="140"/>
      <c r="IPG151" s="140"/>
      <c r="IPH151" s="140"/>
      <c r="IPI151" s="140"/>
      <c r="IPJ151" s="140"/>
      <c r="IPK151" s="140"/>
      <c r="IPL151" s="140"/>
      <c r="IPM151" s="140"/>
      <c r="IPN151" s="140"/>
      <c r="IPO151" s="140"/>
      <c r="IPP151" s="140"/>
      <c r="IPQ151" s="140"/>
      <c r="IPR151" s="140"/>
      <c r="IPS151" s="140"/>
      <c r="IPT151" s="140"/>
      <c r="IPU151" s="140"/>
      <c r="IPV151" s="140"/>
      <c r="IPW151" s="140"/>
      <c r="IPX151" s="140"/>
      <c r="IPY151" s="140"/>
      <c r="IPZ151" s="140"/>
      <c r="IQA151" s="140"/>
      <c r="IQB151" s="140"/>
      <c r="IQC151" s="140"/>
      <c r="IQD151" s="140"/>
      <c r="IQE151" s="140"/>
      <c r="IQF151" s="140"/>
      <c r="IQG151" s="140"/>
      <c r="IQH151" s="140"/>
      <c r="IQI151" s="140"/>
      <c r="IQJ151" s="140"/>
      <c r="IQK151" s="140"/>
      <c r="IQL151" s="140"/>
      <c r="IQM151" s="140"/>
      <c r="IQN151" s="140"/>
      <c r="IQO151" s="140"/>
      <c r="IQP151" s="140"/>
      <c r="IQQ151" s="140"/>
      <c r="IQR151" s="140"/>
      <c r="IQS151" s="140"/>
      <c r="IQT151" s="140"/>
      <c r="IQU151" s="140"/>
      <c r="IQV151" s="140"/>
      <c r="IQW151" s="140"/>
      <c r="IQX151" s="140"/>
      <c r="IQY151" s="140"/>
      <c r="IQZ151" s="140"/>
      <c r="IRA151" s="140"/>
      <c r="IRB151" s="140"/>
      <c r="IRC151" s="140"/>
      <c r="IRD151" s="140"/>
      <c r="IRE151" s="140"/>
      <c r="IRF151" s="140"/>
      <c r="IRG151" s="140"/>
      <c r="IRH151" s="140"/>
      <c r="IRI151" s="140"/>
      <c r="IRJ151" s="140"/>
      <c r="IRK151" s="140"/>
      <c r="IRL151" s="140"/>
      <c r="IRM151" s="140"/>
      <c r="IRN151" s="140"/>
      <c r="IRO151" s="140"/>
      <c r="IRP151" s="140"/>
      <c r="IRQ151" s="140"/>
      <c r="IRR151" s="140"/>
      <c r="IRS151" s="140"/>
      <c r="IRT151" s="140"/>
      <c r="IRU151" s="140"/>
      <c r="IRV151" s="140"/>
      <c r="IRW151" s="140"/>
      <c r="IRX151" s="140"/>
      <c r="IRY151" s="140"/>
      <c r="IRZ151" s="140"/>
      <c r="ISA151" s="140"/>
      <c r="ISB151" s="140"/>
      <c r="ISC151" s="140"/>
      <c r="ISD151" s="140"/>
      <c r="ISE151" s="140"/>
      <c r="ISF151" s="140"/>
      <c r="ISG151" s="140"/>
      <c r="ISH151" s="140"/>
      <c r="ISI151" s="140"/>
      <c r="ISJ151" s="140"/>
      <c r="ISK151" s="140"/>
      <c r="ISL151" s="140"/>
      <c r="ISM151" s="140"/>
      <c r="ISN151" s="140"/>
      <c r="ISO151" s="140"/>
      <c r="ISP151" s="140"/>
      <c r="ISQ151" s="140"/>
      <c r="ISR151" s="140"/>
      <c r="ISS151" s="140"/>
      <c r="IST151" s="140"/>
      <c r="ISU151" s="140"/>
      <c r="ISV151" s="140"/>
      <c r="ISW151" s="140"/>
      <c r="ISX151" s="140"/>
      <c r="ISY151" s="140"/>
      <c r="ISZ151" s="140"/>
      <c r="ITA151" s="140"/>
      <c r="ITB151" s="140"/>
      <c r="ITC151" s="140"/>
      <c r="ITD151" s="140"/>
      <c r="ITE151" s="140"/>
      <c r="ITF151" s="140"/>
      <c r="ITG151" s="140"/>
      <c r="ITH151" s="140"/>
      <c r="ITI151" s="140"/>
      <c r="ITJ151" s="140"/>
      <c r="ITK151" s="140"/>
      <c r="ITL151" s="140"/>
      <c r="ITM151" s="140"/>
      <c r="ITN151" s="140"/>
      <c r="ITO151" s="140"/>
      <c r="ITP151" s="140"/>
      <c r="ITQ151" s="140"/>
      <c r="ITR151" s="140"/>
      <c r="ITS151" s="140"/>
      <c r="ITT151" s="140"/>
      <c r="ITU151" s="140"/>
      <c r="ITV151" s="140"/>
      <c r="ITW151" s="140"/>
      <c r="ITX151" s="140"/>
      <c r="ITY151" s="140"/>
      <c r="ITZ151" s="140"/>
      <c r="IUA151" s="140"/>
      <c r="IUB151" s="140"/>
      <c r="IUC151" s="140"/>
      <c r="IUD151" s="140"/>
      <c r="IUE151" s="140"/>
      <c r="IUF151" s="140"/>
      <c r="IUG151" s="140"/>
      <c r="IUH151" s="140"/>
      <c r="IUI151" s="140"/>
      <c r="IUJ151" s="140"/>
      <c r="IUK151" s="140"/>
      <c r="IUL151" s="140"/>
      <c r="IUM151" s="140"/>
      <c r="IUN151" s="140"/>
      <c r="IUO151" s="140"/>
      <c r="IUP151" s="140"/>
      <c r="IUQ151" s="140"/>
      <c r="IUR151" s="140"/>
      <c r="IUS151" s="140"/>
      <c r="IUT151" s="140"/>
      <c r="IUU151" s="140"/>
      <c r="IUV151" s="140"/>
      <c r="IUW151" s="140"/>
      <c r="IUX151" s="140"/>
      <c r="IUY151" s="140"/>
      <c r="IUZ151" s="140"/>
      <c r="IVA151" s="140"/>
      <c r="IVB151" s="140"/>
      <c r="IVC151" s="140"/>
      <c r="IVD151" s="140"/>
      <c r="IVE151" s="140"/>
      <c r="IVF151" s="140"/>
      <c r="IVG151" s="140"/>
      <c r="IVH151" s="140"/>
      <c r="IVI151" s="140"/>
      <c r="IVJ151" s="140"/>
      <c r="IVK151" s="140"/>
      <c r="IVL151" s="140"/>
      <c r="IVM151" s="140"/>
      <c r="IVN151" s="140"/>
      <c r="IVO151" s="140"/>
      <c r="IVP151" s="140"/>
      <c r="IVQ151" s="140"/>
      <c r="IVR151" s="140"/>
      <c r="IVS151" s="140"/>
      <c r="IVT151" s="140"/>
      <c r="IVU151" s="140"/>
      <c r="IVV151" s="140"/>
      <c r="IVW151" s="140"/>
      <c r="IVX151" s="140"/>
      <c r="IVY151" s="140"/>
      <c r="IVZ151" s="140"/>
      <c r="IWA151" s="140"/>
      <c r="IWB151" s="140"/>
      <c r="IWC151" s="140"/>
      <c r="IWD151" s="140"/>
      <c r="IWE151" s="140"/>
      <c r="IWF151" s="140"/>
      <c r="IWG151" s="140"/>
      <c r="IWH151" s="140"/>
      <c r="IWI151" s="140"/>
      <c r="IWJ151" s="140"/>
      <c r="IWK151" s="140"/>
      <c r="IWL151" s="140"/>
      <c r="IWM151" s="140"/>
      <c r="IWN151" s="140"/>
      <c r="IWO151" s="140"/>
      <c r="IWP151" s="140"/>
      <c r="IWQ151" s="140"/>
      <c r="IWR151" s="140"/>
      <c r="IWS151" s="140"/>
      <c r="IWT151" s="140"/>
      <c r="IWU151" s="140"/>
      <c r="IWV151" s="140"/>
      <c r="IWW151" s="140"/>
      <c r="IWX151" s="140"/>
      <c r="IWY151" s="140"/>
      <c r="IWZ151" s="140"/>
      <c r="IXA151" s="140"/>
      <c r="IXB151" s="140"/>
      <c r="IXC151" s="140"/>
      <c r="IXD151" s="140"/>
      <c r="IXE151" s="140"/>
      <c r="IXF151" s="140"/>
      <c r="IXG151" s="140"/>
      <c r="IXH151" s="140"/>
      <c r="IXI151" s="140"/>
      <c r="IXJ151" s="140"/>
      <c r="IXK151" s="140"/>
      <c r="IXL151" s="140"/>
      <c r="IXM151" s="140"/>
      <c r="IXN151" s="140"/>
      <c r="IXO151" s="140"/>
      <c r="IXP151" s="140"/>
      <c r="IXQ151" s="140"/>
      <c r="IXR151" s="140"/>
      <c r="IXS151" s="140"/>
      <c r="IXT151" s="140"/>
      <c r="IXU151" s="140"/>
      <c r="IXV151" s="140"/>
      <c r="IXW151" s="140"/>
      <c r="IXX151" s="140"/>
      <c r="IXY151" s="140"/>
      <c r="IXZ151" s="140"/>
      <c r="IYA151" s="140"/>
      <c r="IYB151" s="140"/>
      <c r="IYC151" s="140"/>
      <c r="IYD151" s="140"/>
      <c r="IYE151" s="140"/>
      <c r="IYF151" s="140"/>
      <c r="IYG151" s="140"/>
      <c r="IYH151" s="140"/>
      <c r="IYI151" s="140"/>
      <c r="IYJ151" s="140"/>
      <c r="IYK151" s="140"/>
      <c r="IYL151" s="140"/>
      <c r="IYM151" s="140"/>
      <c r="IYN151" s="140"/>
      <c r="IYO151" s="140"/>
      <c r="IYP151" s="140"/>
      <c r="IYQ151" s="140"/>
      <c r="IYR151" s="140"/>
      <c r="IYS151" s="140"/>
      <c r="IYT151" s="140"/>
      <c r="IYU151" s="140"/>
      <c r="IYV151" s="140"/>
      <c r="IYW151" s="140"/>
      <c r="IYX151" s="140"/>
      <c r="IYY151" s="140"/>
      <c r="IYZ151" s="140"/>
      <c r="IZA151" s="140"/>
      <c r="IZB151" s="140"/>
      <c r="IZC151" s="140"/>
      <c r="IZD151" s="140"/>
      <c r="IZE151" s="140"/>
      <c r="IZF151" s="140"/>
      <c r="IZG151" s="140"/>
      <c r="IZH151" s="140"/>
      <c r="IZI151" s="140"/>
      <c r="IZJ151" s="140"/>
      <c r="IZK151" s="140"/>
      <c r="IZL151" s="140"/>
      <c r="IZM151" s="140"/>
      <c r="IZN151" s="140"/>
      <c r="IZO151" s="140"/>
      <c r="IZP151" s="140"/>
      <c r="IZQ151" s="140"/>
      <c r="IZR151" s="140"/>
      <c r="IZS151" s="140"/>
      <c r="IZT151" s="140"/>
      <c r="IZU151" s="140"/>
      <c r="IZV151" s="140"/>
      <c r="IZW151" s="140"/>
      <c r="IZX151" s="140"/>
      <c r="IZY151" s="140"/>
      <c r="IZZ151" s="140"/>
      <c r="JAA151" s="140"/>
      <c r="JAB151" s="140"/>
      <c r="JAC151" s="140"/>
      <c r="JAD151" s="140"/>
      <c r="JAE151" s="140"/>
      <c r="JAF151" s="140"/>
      <c r="JAG151" s="140"/>
      <c r="JAH151" s="140"/>
      <c r="JAI151" s="140"/>
      <c r="JAJ151" s="140"/>
      <c r="JAK151" s="140"/>
      <c r="JAL151" s="140"/>
      <c r="JAM151" s="140"/>
      <c r="JAN151" s="140"/>
      <c r="JAO151" s="140"/>
      <c r="JAP151" s="140"/>
      <c r="JAQ151" s="140"/>
      <c r="JAR151" s="140"/>
      <c r="JAS151" s="140"/>
      <c r="JAT151" s="140"/>
      <c r="JAU151" s="140"/>
      <c r="JAV151" s="140"/>
      <c r="JAW151" s="140"/>
      <c r="JAX151" s="140"/>
      <c r="JAY151" s="140"/>
      <c r="JAZ151" s="140"/>
      <c r="JBA151" s="140"/>
      <c r="JBB151" s="140"/>
      <c r="JBC151" s="140"/>
      <c r="JBD151" s="140"/>
      <c r="JBE151" s="140"/>
      <c r="JBF151" s="140"/>
      <c r="JBG151" s="140"/>
      <c r="JBH151" s="140"/>
      <c r="JBI151" s="140"/>
      <c r="JBJ151" s="140"/>
      <c r="JBK151" s="140"/>
      <c r="JBL151" s="140"/>
      <c r="JBM151" s="140"/>
      <c r="JBN151" s="140"/>
      <c r="JBO151" s="140"/>
      <c r="JBP151" s="140"/>
      <c r="JBQ151" s="140"/>
      <c r="JBR151" s="140"/>
      <c r="JBS151" s="140"/>
      <c r="JBT151" s="140"/>
      <c r="JBU151" s="140"/>
      <c r="JBV151" s="140"/>
      <c r="JBW151" s="140"/>
      <c r="JBX151" s="140"/>
      <c r="JBY151" s="140"/>
      <c r="JBZ151" s="140"/>
      <c r="JCA151" s="140"/>
      <c r="JCB151" s="140"/>
      <c r="JCC151" s="140"/>
      <c r="JCD151" s="140"/>
      <c r="JCE151" s="140"/>
      <c r="JCF151" s="140"/>
      <c r="JCG151" s="140"/>
      <c r="JCH151" s="140"/>
      <c r="JCI151" s="140"/>
      <c r="JCJ151" s="140"/>
      <c r="JCK151" s="140"/>
      <c r="JCL151" s="140"/>
      <c r="JCM151" s="140"/>
      <c r="JCN151" s="140"/>
      <c r="JCO151" s="140"/>
      <c r="JCP151" s="140"/>
      <c r="JCQ151" s="140"/>
      <c r="JCR151" s="140"/>
      <c r="JCS151" s="140"/>
      <c r="JCT151" s="140"/>
      <c r="JCU151" s="140"/>
      <c r="JCV151" s="140"/>
      <c r="JCW151" s="140"/>
      <c r="JCX151" s="140"/>
      <c r="JCY151" s="140"/>
      <c r="JCZ151" s="140"/>
      <c r="JDA151" s="140"/>
      <c r="JDB151" s="140"/>
      <c r="JDC151" s="140"/>
      <c r="JDD151" s="140"/>
      <c r="JDE151" s="140"/>
      <c r="JDF151" s="140"/>
      <c r="JDG151" s="140"/>
      <c r="JDH151" s="140"/>
      <c r="JDI151" s="140"/>
      <c r="JDJ151" s="140"/>
      <c r="JDK151" s="140"/>
      <c r="JDL151" s="140"/>
      <c r="JDM151" s="140"/>
      <c r="JDN151" s="140"/>
      <c r="JDO151" s="140"/>
      <c r="JDP151" s="140"/>
      <c r="JDQ151" s="140"/>
      <c r="JDR151" s="140"/>
      <c r="JDS151" s="140"/>
      <c r="JDT151" s="140"/>
      <c r="JDU151" s="140"/>
      <c r="JDV151" s="140"/>
      <c r="JDW151" s="140"/>
      <c r="JDX151" s="140"/>
      <c r="JDY151" s="140"/>
      <c r="JDZ151" s="140"/>
      <c r="JEA151" s="140"/>
      <c r="JEB151" s="140"/>
      <c r="JEC151" s="140"/>
      <c r="JED151" s="140"/>
      <c r="JEE151" s="140"/>
      <c r="JEF151" s="140"/>
      <c r="JEG151" s="140"/>
      <c r="JEH151" s="140"/>
      <c r="JEI151" s="140"/>
      <c r="JEJ151" s="140"/>
      <c r="JEK151" s="140"/>
      <c r="JEL151" s="140"/>
      <c r="JEM151" s="140"/>
      <c r="JEN151" s="140"/>
      <c r="JEO151" s="140"/>
      <c r="JEP151" s="140"/>
      <c r="JEQ151" s="140"/>
      <c r="JER151" s="140"/>
      <c r="JES151" s="140"/>
      <c r="JET151" s="140"/>
      <c r="JEU151" s="140"/>
      <c r="JEV151" s="140"/>
      <c r="JEW151" s="140"/>
      <c r="JEX151" s="140"/>
      <c r="JEY151" s="140"/>
      <c r="JEZ151" s="140"/>
      <c r="JFA151" s="140"/>
      <c r="JFB151" s="140"/>
      <c r="JFC151" s="140"/>
      <c r="JFD151" s="140"/>
      <c r="JFE151" s="140"/>
      <c r="JFF151" s="140"/>
      <c r="JFG151" s="140"/>
      <c r="JFH151" s="140"/>
      <c r="JFI151" s="140"/>
      <c r="JFJ151" s="140"/>
      <c r="JFK151" s="140"/>
      <c r="JFL151" s="140"/>
      <c r="JFM151" s="140"/>
      <c r="JFN151" s="140"/>
      <c r="JFO151" s="140"/>
      <c r="JFP151" s="140"/>
      <c r="JFQ151" s="140"/>
      <c r="JFR151" s="140"/>
      <c r="JFS151" s="140"/>
      <c r="JFT151" s="140"/>
      <c r="JFU151" s="140"/>
      <c r="JFV151" s="140"/>
      <c r="JFW151" s="140"/>
      <c r="JFX151" s="140"/>
      <c r="JFY151" s="140"/>
      <c r="JFZ151" s="140"/>
      <c r="JGA151" s="140"/>
      <c r="JGB151" s="140"/>
      <c r="JGC151" s="140"/>
      <c r="JGD151" s="140"/>
      <c r="JGE151" s="140"/>
      <c r="JGF151" s="140"/>
      <c r="JGG151" s="140"/>
      <c r="JGH151" s="140"/>
      <c r="JGI151" s="140"/>
      <c r="JGJ151" s="140"/>
      <c r="JGK151" s="140"/>
      <c r="JGL151" s="140"/>
      <c r="JGM151" s="140"/>
      <c r="JGN151" s="140"/>
      <c r="JGO151" s="140"/>
      <c r="JGP151" s="140"/>
      <c r="JGQ151" s="140"/>
      <c r="JGR151" s="140"/>
      <c r="JGS151" s="140"/>
      <c r="JGT151" s="140"/>
      <c r="JGU151" s="140"/>
      <c r="JGV151" s="140"/>
      <c r="JGW151" s="140"/>
      <c r="JGX151" s="140"/>
      <c r="JGY151" s="140"/>
      <c r="JGZ151" s="140"/>
      <c r="JHA151" s="140"/>
      <c r="JHB151" s="140"/>
      <c r="JHC151" s="140"/>
      <c r="JHD151" s="140"/>
      <c r="JHE151" s="140"/>
      <c r="JHF151" s="140"/>
      <c r="JHG151" s="140"/>
      <c r="JHH151" s="140"/>
      <c r="JHI151" s="140"/>
      <c r="JHJ151" s="140"/>
      <c r="JHK151" s="140"/>
      <c r="JHL151" s="140"/>
      <c r="JHM151" s="140"/>
      <c r="JHN151" s="140"/>
      <c r="JHO151" s="140"/>
      <c r="JHP151" s="140"/>
      <c r="JHQ151" s="140"/>
      <c r="JHR151" s="140"/>
      <c r="JHS151" s="140"/>
      <c r="JHT151" s="140"/>
      <c r="JHU151" s="140"/>
      <c r="JHV151" s="140"/>
      <c r="JHW151" s="140"/>
      <c r="JHX151" s="140"/>
      <c r="JHY151" s="140"/>
      <c r="JHZ151" s="140"/>
      <c r="JIA151" s="140"/>
      <c r="JIB151" s="140"/>
      <c r="JIC151" s="140"/>
      <c r="JID151" s="140"/>
      <c r="JIE151" s="140"/>
      <c r="JIF151" s="140"/>
      <c r="JIG151" s="140"/>
      <c r="JIH151" s="140"/>
      <c r="JII151" s="140"/>
      <c r="JIJ151" s="140"/>
      <c r="JIK151" s="140"/>
      <c r="JIL151" s="140"/>
      <c r="JIM151" s="140"/>
      <c r="JIN151" s="140"/>
      <c r="JIO151" s="140"/>
      <c r="JIP151" s="140"/>
      <c r="JIQ151" s="140"/>
      <c r="JIR151" s="140"/>
      <c r="JIS151" s="140"/>
      <c r="JIT151" s="140"/>
      <c r="JIU151" s="140"/>
      <c r="JIV151" s="140"/>
      <c r="JIW151" s="140"/>
      <c r="JIX151" s="140"/>
      <c r="JIY151" s="140"/>
      <c r="JIZ151" s="140"/>
      <c r="JJA151" s="140"/>
      <c r="JJB151" s="140"/>
      <c r="JJC151" s="140"/>
      <c r="JJD151" s="140"/>
      <c r="JJE151" s="140"/>
      <c r="JJF151" s="140"/>
      <c r="JJG151" s="140"/>
      <c r="JJH151" s="140"/>
      <c r="JJI151" s="140"/>
      <c r="JJJ151" s="140"/>
      <c r="JJK151" s="140"/>
      <c r="JJL151" s="140"/>
      <c r="JJM151" s="140"/>
      <c r="JJN151" s="140"/>
      <c r="JJO151" s="140"/>
      <c r="JJP151" s="140"/>
      <c r="JJQ151" s="140"/>
      <c r="JJR151" s="140"/>
      <c r="JJS151" s="140"/>
      <c r="JJT151" s="140"/>
      <c r="JJU151" s="140"/>
      <c r="JJV151" s="140"/>
      <c r="JJW151" s="140"/>
      <c r="JJX151" s="140"/>
      <c r="JJY151" s="140"/>
      <c r="JJZ151" s="140"/>
      <c r="JKA151" s="140"/>
      <c r="JKB151" s="140"/>
      <c r="JKC151" s="140"/>
      <c r="JKD151" s="140"/>
      <c r="JKE151" s="140"/>
      <c r="JKF151" s="140"/>
      <c r="JKG151" s="140"/>
      <c r="JKH151" s="140"/>
      <c r="JKI151" s="140"/>
      <c r="JKJ151" s="140"/>
      <c r="JKK151" s="140"/>
      <c r="JKL151" s="140"/>
      <c r="JKM151" s="140"/>
      <c r="JKN151" s="140"/>
      <c r="JKO151" s="140"/>
      <c r="JKP151" s="140"/>
      <c r="JKQ151" s="140"/>
      <c r="JKR151" s="140"/>
      <c r="JKS151" s="140"/>
      <c r="JKT151" s="140"/>
      <c r="JKU151" s="140"/>
      <c r="JKV151" s="140"/>
      <c r="JKW151" s="140"/>
      <c r="JKX151" s="140"/>
      <c r="JKY151" s="140"/>
      <c r="JKZ151" s="140"/>
      <c r="JLA151" s="140"/>
      <c r="JLB151" s="140"/>
      <c r="JLC151" s="140"/>
      <c r="JLD151" s="140"/>
      <c r="JLE151" s="140"/>
      <c r="JLF151" s="140"/>
      <c r="JLG151" s="140"/>
      <c r="JLH151" s="140"/>
      <c r="JLI151" s="140"/>
      <c r="JLJ151" s="140"/>
      <c r="JLK151" s="140"/>
      <c r="JLL151" s="140"/>
      <c r="JLM151" s="140"/>
      <c r="JLN151" s="140"/>
      <c r="JLO151" s="140"/>
      <c r="JLP151" s="140"/>
      <c r="JLQ151" s="140"/>
      <c r="JLR151" s="140"/>
      <c r="JLS151" s="140"/>
      <c r="JLT151" s="140"/>
      <c r="JLU151" s="140"/>
      <c r="JLV151" s="140"/>
      <c r="JLW151" s="140"/>
      <c r="JLX151" s="140"/>
      <c r="JLY151" s="140"/>
      <c r="JLZ151" s="140"/>
      <c r="JMA151" s="140"/>
      <c r="JMB151" s="140"/>
      <c r="JMC151" s="140"/>
      <c r="JMD151" s="140"/>
      <c r="JME151" s="140"/>
      <c r="JMF151" s="140"/>
      <c r="JMG151" s="140"/>
      <c r="JMH151" s="140"/>
      <c r="JMI151" s="140"/>
      <c r="JMJ151" s="140"/>
      <c r="JMK151" s="140"/>
      <c r="JML151" s="140"/>
      <c r="JMM151" s="140"/>
      <c r="JMN151" s="140"/>
      <c r="JMO151" s="140"/>
      <c r="JMP151" s="140"/>
      <c r="JMQ151" s="140"/>
      <c r="JMR151" s="140"/>
      <c r="JMS151" s="140"/>
      <c r="JMT151" s="140"/>
      <c r="JMU151" s="140"/>
      <c r="JMV151" s="140"/>
      <c r="JMW151" s="140"/>
      <c r="JMX151" s="140"/>
      <c r="JMY151" s="140"/>
      <c r="JMZ151" s="140"/>
      <c r="JNA151" s="140"/>
      <c r="JNB151" s="140"/>
      <c r="JNC151" s="140"/>
      <c r="JND151" s="140"/>
      <c r="JNE151" s="140"/>
      <c r="JNF151" s="140"/>
      <c r="JNG151" s="140"/>
      <c r="JNH151" s="140"/>
      <c r="JNI151" s="140"/>
      <c r="JNJ151" s="140"/>
      <c r="JNK151" s="140"/>
      <c r="JNL151" s="140"/>
      <c r="JNM151" s="140"/>
      <c r="JNN151" s="140"/>
      <c r="JNO151" s="140"/>
      <c r="JNP151" s="140"/>
      <c r="JNQ151" s="140"/>
      <c r="JNR151" s="140"/>
      <c r="JNS151" s="140"/>
      <c r="JNT151" s="140"/>
      <c r="JNU151" s="140"/>
      <c r="JNV151" s="140"/>
      <c r="JNW151" s="140"/>
      <c r="JNX151" s="140"/>
      <c r="JNY151" s="140"/>
      <c r="JNZ151" s="140"/>
      <c r="JOA151" s="140"/>
      <c r="JOB151" s="140"/>
      <c r="JOC151" s="140"/>
      <c r="JOD151" s="140"/>
      <c r="JOE151" s="140"/>
      <c r="JOF151" s="140"/>
      <c r="JOG151" s="140"/>
      <c r="JOH151" s="140"/>
      <c r="JOI151" s="140"/>
      <c r="JOJ151" s="140"/>
      <c r="JOK151" s="140"/>
      <c r="JOL151" s="140"/>
      <c r="JOM151" s="140"/>
      <c r="JON151" s="140"/>
      <c r="JOO151" s="140"/>
      <c r="JOP151" s="140"/>
      <c r="JOQ151" s="140"/>
      <c r="JOR151" s="140"/>
      <c r="JOS151" s="140"/>
      <c r="JOT151" s="140"/>
      <c r="JOU151" s="140"/>
      <c r="JOV151" s="140"/>
      <c r="JOW151" s="140"/>
      <c r="JOX151" s="140"/>
      <c r="JOY151" s="140"/>
      <c r="JOZ151" s="140"/>
      <c r="JPA151" s="140"/>
      <c r="JPB151" s="140"/>
      <c r="JPC151" s="140"/>
      <c r="JPD151" s="140"/>
      <c r="JPE151" s="140"/>
      <c r="JPF151" s="140"/>
      <c r="JPG151" s="140"/>
      <c r="JPH151" s="140"/>
      <c r="JPI151" s="140"/>
      <c r="JPJ151" s="140"/>
      <c r="JPK151" s="140"/>
      <c r="JPL151" s="140"/>
      <c r="JPM151" s="140"/>
      <c r="JPN151" s="140"/>
      <c r="JPO151" s="140"/>
      <c r="JPP151" s="140"/>
      <c r="JPQ151" s="140"/>
      <c r="JPR151" s="140"/>
      <c r="JPS151" s="140"/>
      <c r="JPT151" s="140"/>
      <c r="JPU151" s="140"/>
      <c r="JPV151" s="140"/>
      <c r="JPW151" s="140"/>
      <c r="JPX151" s="140"/>
      <c r="JPY151" s="140"/>
      <c r="JPZ151" s="140"/>
      <c r="JQA151" s="140"/>
      <c r="JQB151" s="140"/>
      <c r="JQC151" s="140"/>
      <c r="JQD151" s="140"/>
      <c r="JQE151" s="140"/>
      <c r="JQF151" s="140"/>
      <c r="JQG151" s="140"/>
      <c r="JQH151" s="140"/>
      <c r="JQI151" s="140"/>
      <c r="JQJ151" s="140"/>
      <c r="JQK151" s="140"/>
      <c r="JQL151" s="140"/>
      <c r="JQM151" s="140"/>
      <c r="JQN151" s="140"/>
      <c r="JQO151" s="140"/>
      <c r="JQP151" s="140"/>
      <c r="JQQ151" s="140"/>
      <c r="JQR151" s="140"/>
      <c r="JQS151" s="140"/>
      <c r="JQT151" s="140"/>
      <c r="JQU151" s="140"/>
      <c r="JQV151" s="140"/>
      <c r="JQW151" s="140"/>
      <c r="JQX151" s="140"/>
      <c r="JQY151" s="140"/>
      <c r="JQZ151" s="140"/>
      <c r="JRA151" s="140"/>
      <c r="JRB151" s="140"/>
      <c r="JRC151" s="140"/>
      <c r="JRD151" s="140"/>
      <c r="JRE151" s="140"/>
      <c r="JRF151" s="140"/>
      <c r="JRG151" s="140"/>
      <c r="JRH151" s="140"/>
      <c r="JRI151" s="140"/>
      <c r="JRJ151" s="140"/>
      <c r="JRK151" s="140"/>
      <c r="JRL151" s="140"/>
      <c r="JRM151" s="140"/>
      <c r="JRN151" s="140"/>
      <c r="JRO151" s="140"/>
      <c r="JRP151" s="140"/>
      <c r="JRQ151" s="140"/>
      <c r="JRR151" s="140"/>
      <c r="JRS151" s="140"/>
      <c r="JRT151" s="140"/>
      <c r="JRU151" s="140"/>
      <c r="JRV151" s="140"/>
      <c r="JRW151" s="140"/>
      <c r="JRX151" s="140"/>
      <c r="JRY151" s="140"/>
      <c r="JRZ151" s="140"/>
      <c r="JSA151" s="140"/>
      <c r="JSB151" s="140"/>
      <c r="JSC151" s="140"/>
      <c r="JSD151" s="140"/>
      <c r="JSE151" s="140"/>
      <c r="JSF151" s="140"/>
      <c r="JSG151" s="140"/>
      <c r="JSH151" s="140"/>
      <c r="JSI151" s="140"/>
      <c r="JSJ151" s="140"/>
      <c r="JSK151" s="140"/>
      <c r="JSL151" s="140"/>
      <c r="JSM151" s="140"/>
      <c r="JSN151" s="140"/>
      <c r="JSO151" s="140"/>
      <c r="JSP151" s="140"/>
      <c r="JSQ151" s="140"/>
      <c r="JSR151" s="140"/>
      <c r="JSS151" s="140"/>
      <c r="JST151" s="140"/>
      <c r="JSU151" s="140"/>
      <c r="JSV151" s="140"/>
      <c r="JSW151" s="140"/>
      <c r="JSX151" s="140"/>
      <c r="JSY151" s="140"/>
      <c r="JSZ151" s="140"/>
      <c r="JTA151" s="140"/>
      <c r="JTB151" s="140"/>
      <c r="JTC151" s="140"/>
      <c r="JTD151" s="140"/>
      <c r="JTE151" s="140"/>
      <c r="JTF151" s="140"/>
      <c r="JTG151" s="140"/>
      <c r="JTH151" s="140"/>
      <c r="JTI151" s="140"/>
      <c r="JTJ151" s="140"/>
      <c r="JTK151" s="140"/>
      <c r="JTL151" s="140"/>
      <c r="JTM151" s="140"/>
      <c r="JTN151" s="140"/>
      <c r="JTO151" s="140"/>
      <c r="JTP151" s="140"/>
      <c r="JTQ151" s="140"/>
      <c r="JTR151" s="140"/>
      <c r="JTS151" s="140"/>
      <c r="JTT151" s="140"/>
      <c r="JTU151" s="140"/>
      <c r="JTV151" s="140"/>
      <c r="JTW151" s="140"/>
      <c r="JTX151" s="140"/>
      <c r="JTY151" s="140"/>
      <c r="JTZ151" s="140"/>
      <c r="JUA151" s="140"/>
      <c r="JUB151" s="140"/>
      <c r="JUC151" s="140"/>
      <c r="JUD151" s="140"/>
      <c r="JUE151" s="140"/>
      <c r="JUF151" s="140"/>
      <c r="JUG151" s="140"/>
      <c r="JUH151" s="140"/>
      <c r="JUI151" s="140"/>
      <c r="JUJ151" s="140"/>
      <c r="JUK151" s="140"/>
      <c r="JUL151" s="140"/>
      <c r="JUM151" s="140"/>
      <c r="JUN151" s="140"/>
      <c r="JUO151" s="140"/>
      <c r="JUP151" s="140"/>
      <c r="JUQ151" s="140"/>
      <c r="JUR151" s="140"/>
      <c r="JUS151" s="140"/>
      <c r="JUT151" s="140"/>
      <c r="JUU151" s="140"/>
      <c r="JUV151" s="140"/>
      <c r="JUW151" s="140"/>
      <c r="JUX151" s="140"/>
      <c r="JUY151" s="140"/>
      <c r="JUZ151" s="140"/>
      <c r="JVA151" s="140"/>
      <c r="JVB151" s="140"/>
      <c r="JVC151" s="140"/>
      <c r="JVD151" s="140"/>
      <c r="JVE151" s="140"/>
      <c r="JVF151" s="140"/>
      <c r="JVG151" s="140"/>
      <c r="JVH151" s="140"/>
      <c r="JVI151" s="140"/>
      <c r="JVJ151" s="140"/>
      <c r="JVK151" s="140"/>
      <c r="JVL151" s="140"/>
      <c r="JVM151" s="140"/>
      <c r="JVN151" s="140"/>
      <c r="JVO151" s="140"/>
      <c r="JVP151" s="140"/>
      <c r="JVQ151" s="140"/>
      <c r="JVR151" s="140"/>
      <c r="JVS151" s="140"/>
      <c r="JVT151" s="140"/>
      <c r="JVU151" s="140"/>
      <c r="JVV151" s="140"/>
      <c r="JVW151" s="140"/>
      <c r="JVX151" s="140"/>
      <c r="JVY151" s="140"/>
      <c r="JVZ151" s="140"/>
      <c r="JWA151" s="140"/>
      <c r="JWB151" s="140"/>
      <c r="JWC151" s="140"/>
      <c r="JWD151" s="140"/>
      <c r="JWE151" s="140"/>
      <c r="JWF151" s="140"/>
      <c r="JWG151" s="140"/>
      <c r="JWH151" s="140"/>
      <c r="JWI151" s="140"/>
      <c r="JWJ151" s="140"/>
      <c r="JWK151" s="140"/>
      <c r="JWL151" s="140"/>
      <c r="JWM151" s="140"/>
      <c r="JWN151" s="140"/>
      <c r="JWO151" s="140"/>
      <c r="JWP151" s="140"/>
      <c r="JWQ151" s="140"/>
      <c r="JWR151" s="140"/>
      <c r="JWS151" s="140"/>
      <c r="JWT151" s="140"/>
      <c r="JWU151" s="140"/>
      <c r="JWV151" s="140"/>
      <c r="JWW151" s="140"/>
      <c r="JWX151" s="140"/>
      <c r="JWY151" s="140"/>
      <c r="JWZ151" s="140"/>
      <c r="JXA151" s="140"/>
      <c r="JXB151" s="140"/>
      <c r="JXC151" s="140"/>
      <c r="JXD151" s="140"/>
      <c r="JXE151" s="140"/>
      <c r="JXF151" s="140"/>
      <c r="JXG151" s="140"/>
      <c r="JXH151" s="140"/>
      <c r="JXI151" s="140"/>
      <c r="JXJ151" s="140"/>
      <c r="JXK151" s="140"/>
      <c r="JXL151" s="140"/>
      <c r="JXM151" s="140"/>
      <c r="JXN151" s="140"/>
      <c r="JXO151" s="140"/>
      <c r="JXP151" s="140"/>
      <c r="JXQ151" s="140"/>
      <c r="JXR151" s="140"/>
      <c r="JXS151" s="140"/>
      <c r="JXT151" s="140"/>
      <c r="JXU151" s="140"/>
      <c r="JXV151" s="140"/>
      <c r="JXW151" s="140"/>
      <c r="JXX151" s="140"/>
      <c r="JXY151" s="140"/>
      <c r="JXZ151" s="140"/>
      <c r="JYA151" s="140"/>
      <c r="JYB151" s="140"/>
      <c r="JYC151" s="140"/>
      <c r="JYD151" s="140"/>
      <c r="JYE151" s="140"/>
      <c r="JYF151" s="140"/>
      <c r="JYG151" s="140"/>
      <c r="JYH151" s="140"/>
      <c r="JYI151" s="140"/>
      <c r="JYJ151" s="140"/>
      <c r="JYK151" s="140"/>
      <c r="JYL151" s="140"/>
      <c r="JYM151" s="140"/>
      <c r="JYN151" s="140"/>
      <c r="JYO151" s="140"/>
      <c r="JYP151" s="140"/>
      <c r="JYQ151" s="140"/>
      <c r="JYR151" s="140"/>
      <c r="JYS151" s="140"/>
      <c r="JYT151" s="140"/>
      <c r="JYU151" s="140"/>
      <c r="JYV151" s="140"/>
      <c r="JYW151" s="140"/>
      <c r="JYX151" s="140"/>
      <c r="JYY151" s="140"/>
      <c r="JYZ151" s="140"/>
      <c r="JZA151" s="140"/>
      <c r="JZB151" s="140"/>
      <c r="JZC151" s="140"/>
      <c r="JZD151" s="140"/>
      <c r="JZE151" s="140"/>
      <c r="JZF151" s="140"/>
      <c r="JZG151" s="140"/>
      <c r="JZH151" s="140"/>
      <c r="JZI151" s="140"/>
      <c r="JZJ151" s="140"/>
      <c r="JZK151" s="140"/>
      <c r="JZL151" s="140"/>
      <c r="JZM151" s="140"/>
      <c r="JZN151" s="140"/>
      <c r="JZO151" s="140"/>
      <c r="JZP151" s="140"/>
      <c r="JZQ151" s="140"/>
      <c r="JZR151" s="140"/>
      <c r="JZS151" s="140"/>
      <c r="JZT151" s="140"/>
      <c r="JZU151" s="140"/>
      <c r="JZV151" s="140"/>
      <c r="JZW151" s="140"/>
      <c r="JZX151" s="140"/>
      <c r="JZY151" s="140"/>
      <c r="JZZ151" s="140"/>
      <c r="KAA151" s="140"/>
      <c r="KAB151" s="140"/>
      <c r="KAC151" s="140"/>
      <c r="KAD151" s="140"/>
      <c r="KAE151" s="140"/>
      <c r="KAF151" s="140"/>
      <c r="KAG151" s="140"/>
      <c r="KAH151" s="140"/>
      <c r="KAI151" s="140"/>
      <c r="KAJ151" s="140"/>
      <c r="KAK151" s="140"/>
      <c r="KAL151" s="140"/>
      <c r="KAM151" s="140"/>
      <c r="KAN151" s="140"/>
      <c r="KAO151" s="140"/>
      <c r="KAP151" s="140"/>
      <c r="KAQ151" s="140"/>
      <c r="KAR151" s="140"/>
      <c r="KAS151" s="140"/>
      <c r="KAT151" s="140"/>
      <c r="KAU151" s="140"/>
      <c r="KAV151" s="140"/>
      <c r="KAW151" s="140"/>
      <c r="KAX151" s="140"/>
      <c r="KAY151" s="140"/>
      <c r="KAZ151" s="140"/>
      <c r="KBA151" s="140"/>
      <c r="KBB151" s="140"/>
      <c r="KBC151" s="140"/>
      <c r="KBD151" s="140"/>
      <c r="KBE151" s="140"/>
      <c r="KBF151" s="140"/>
      <c r="KBG151" s="140"/>
      <c r="KBH151" s="140"/>
      <c r="KBI151" s="140"/>
      <c r="KBJ151" s="140"/>
      <c r="KBK151" s="140"/>
      <c r="KBL151" s="140"/>
      <c r="KBM151" s="140"/>
      <c r="KBN151" s="140"/>
      <c r="KBO151" s="140"/>
      <c r="KBP151" s="140"/>
      <c r="KBQ151" s="140"/>
      <c r="KBR151" s="140"/>
      <c r="KBS151" s="140"/>
      <c r="KBT151" s="140"/>
      <c r="KBU151" s="140"/>
      <c r="KBV151" s="140"/>
      <c r="KBW151" s="140"/>
      <c r="KBX151" s="140"/>
      <c r="KBY151" s="140"/>
      <c r="KBZ151" s="140"/>
      <c r="KCA151" s="140"/>
      <c r="KCB151" s="140"/>
      <c r="KCC151" s="140"/>
      <c r="KCD151" s="140"/>
      <c r="KCE151" s="140"/>
      <c r="KCF151" s="140"/>
      <c r="KCG151" s="140"/>
      <c r="KCH151" s="140"/>
      <c r="KCI151" s="140"/>
      <c r="KCJ151" s="140"/>
      <c r="KCK151" s="140"/>
      <c r="KCL151" s="140"/>
      <c r="KCM151" s="140"/>
      <c r="KCN151" s="140"/>
      <c r="KCO151" s="140"/>
      <c r="KCP151" s="140"/>
      <c r="KCQ151" s="140"/>
      <c r="KCR151" s="140"/>
      <c r="KCS151" s="140"/>
      <c r="KCT151" s="140"/>
      <c r="KCU151" s="140"/>
      <c r="KCV151" s="140"/>
      <c r="KCW151" s="140"/>
      <c r="KCX151" s="140"/>
      <c r="KCY151" s="140"/>
      <c r="KCZ151" s="140"/>
      <c r="KDA151" s="140"/>
      <c r="KDB151" s="140"/>
      <c r="KDC151" s="140"/>
      <c r="KDD151" s="140"/>
      <c r="KDE151" s="140"/>
      <c r="KDF151" s="140"/>
      <c r="KDG151" s="140"/>
      <c r="KDH151" s="140"/>
      <c r="KDI151" s="140"/>
      <c r="KDJ151" s="140"/>
      <c r="KDK151" s="140"/>
      <c r="KDL151" s="140"/>
      <c r="KDM151" s="140"/>
      <c r="KDN151" s="140"/>
      <c r="KDO151" s="140"/>
      <c r="KDP151" s="140"/>
      <c r="KDQ151" s="140"/>
      <c r="KDR151" s="140"/>
      <c r="KDS151" s="140"/>
      <c r="KDT151" s="140"/>
      <c r="KDU151" s="140"/>
      <c r="KDV151" s="140"/>
      <c r="KDW151" s="140"/>
      <c r="KDX151" s="140"/>
      <c r="KDY151" s="140"/>
      <c r="KDZ151" s="140"/>
      <c r="KEA151" s="140"/>
      <c r="KEB151" s="140"/>
      <c r="KEC151" s="140"/>
      <c r="KED151" s="140"/>
      <c r="KEE151" s="140"/>
      <c r="KEF151" s="140"/>
      <c r="KEG151" s="140"/>
      <c r="KEH151" s="140"/>
      <c r="KEI151" s="140"/>
      <c r="KEJ151" s="140"/>
      <c r="KEK151" s="140"/>
      <c r="KEL151" s="140"/>
      <c r="KEM151" s="140"/>
      <c r="KEN151" s="140"/>
      <c r="KEO151" s="140"/>
      <c r="KEP151" s="140"/>
      <c r="KEQ151" s="140"/>
      <c r="KER151" s="140"/>
      <c r="KES151" s="140"/>
      <c r="KET151" s="140"/>
      <c r="KEU151" s="140"/>
      <c r="KEV151" s="140"/>
      <c r="KEW151" s="140"/>
      <c r="KEX151" s="140"/>
      <c r="KEY151" s="140"/>
      <c r="KEZ151" s="140"/>
      <c r="KFA151" s="140"/>
      <c r="KFB151" s="140"/>
      <c r="KFC151" s="140"/>
      <c r="KFD151" s="140"/>
      <c r="KFE151" s="140"/>
      <c r="KFF151" s="140"/>
      <c r="KFG151" s="140"/>
      <c r="KFH151" s="140"/>
      <c r="KFI151" s="140"/>
      <c r="KFJ151" s="140"/>
      <c r="KFK151" s="140"/>
      <c r="KFL151" s="140"/>
      <c r="KFM151" s="140"/>
      <c r="KFN151" s="140"/>
      <c r="KFO151" s="140"/>
      <c r="KFP151" s="140"/>
      <c r="KFQ151" s="140"/>
      <c r="KFR151" s="140"/>
      <c r="KFS151" s="140"/>
      <c r="KFT151" s="140"/>
      <c r="KFU151" s="140"/>
      <c r="KFV151" s="140"/>
      <c r="KFW151" s="140"/>
      <c r="KFX151" s="140"/>
      <c r="KFY151" s="140"/>
      <c r="KFZ151" s="140"/>
      <c r="KGA151" s="140"/>
      <c r="KGB151" s="140"/>
      <c r="KGC151" s="140"/>
      <c r="KGD151" s="140"/>
      <c r="KGE151" s="140"/>
      <c r="KGF151" s="140"/>
      <c r="KGG151" s="140"/>
      <c r="KGH151" s="140"/>
      <c r="KGI151" s="140"/>
      <c r="KGJ151" s="140"/>
      <c r="KGK151" s="140"/>
      <c r="KGL151" s="140"/>
      <c r="KGM151" s="140"/>
      <c r="KGN151" s="140"/>
      <c r="KGO151" s="140"/>
      <c r="KGP151" s="140"/>
      <c r="KGQ151" s="140"/>
      <c r="KGR151" s="140"/>
      <c r="KGS151" s="140"/>
      <c r="KGT151" s="140"/>
      <c r="KGU151" s="140"/>
      <c r="KGV151" s="140"/>
      <c r="KGW151" s="140"/>
      <c r="KGX151" s="140"/>
      <c r="KGY151" s="140"/>
      <c r="KGZ151" s="140"/>
      <c r="KHA151" s="140"/>
      <c r="KHB151" s="140"/>
      <c r="KHC151" s="140"/>
      <c r="KHD151" s="140"/>
      <c r="KHE151" s="140"/>
      <c r="KHF151" s="140"/>
      <c r="KHG151" s="140"/>
      <c r="KHH151" s="140"/>
      <c r="KHI151" s="140"/>
      <c r="KHJ151" s="140"/>
      <c r="KHK151" s="140"/>
      <c r="KHL151" s="140"/>
      <c r="KHM151" s="140"/>
      <c r="KHN151" s="140"/>
      <c r="KHO151" s="140"/>
      <c r="KHP151" s="140"/>
      <c r="KHQ151" s="140"/>
      <c r="KHR151" s="140"/>
      <c r="KHS151" s="140"/>
      <c r="KHT151" s="140"/>
      <c r="KHU151" s="140"/>
      <c r="KHV151" s="140"/>
      <c r="KHW151" s="140"/>
      <c r="KHX151" s="140"/>
      <c r="KHY151" s="140"/>
      <c r="KHZ151" s="140"/>
      <c r="KIA151" s="140"/>
      <c r="KIB151" s="140"/>
      <c r="KIC151" s="140"/>
      <c r="KID151" s="140"/>
      <c r="KIE151" s="140"/>
      <c r="KIF151" s="140"/>
      <c r="KIG151" s="140"/>
      <c r="KIH151" s="140"/>
      <c r="KII151" s="140"/>
      <c r="KIJ151" s="140"/>
      <c r="KIK151" s="140"/>
      <c r="KIL151" s="140"/>
      <c r="KIM151" s="140"/>
      <c r="KIN151" s="140"/>
      <c r="KIO151" s="140"/>
      <c r="KIP151" s="140"/>
      <c r="KIQ151" s="140"/>
      <c r="KIR151" s="140"/>
      <c r="KIS151" s="140"/>
      <c r="KIT151" s="140"/>
      <c r="KIU151" s="140"/>
      <c r="KIV151" s="140"/>
      <c r="KIW151" s="140"/>
      <c r="KIX151" s="140"/>
      <c r="KIY151" s="140"/>
      <c r="KIZ151" s="140"/>
      <c r="KJA151" s="140"/>
      <c r="KJB151" s="140"/>
      <c r="KJC151" s="140"/>
      <c r="KJD151" s="140"/>
      <c r="KJE151" s="140"/>
      <c r="KJF151" s="140"/>
      <c r="KJG151" s="140"/>
      <c r="KJH151" s="140"/>
      <c r="KJI151" s="140"/>
      <c r="KJJ151" s="140"/>
      <c r="KJK151" s="140"/>
      <c r="KJL151" s="140"/>
      <c r="KJM151" s="140"/>
      <c r="KJN151" s="140"/>
      <c r="KJO151" s="140"/>
      <c r="KJP151" s="140"/>
      <c r="KJQ151" s="140"/>
      <c r="KJR151" s="140"/>
      <c r="KJS151" s="140"/>
      <c r="KJT151" s="140"/>
      <c r="KJU151" s="140"/>
      <c r="KJV151" s="140"/>
      <c r="KJW151" s="140"/>
      <c r="KJX151" s="140"/>
      <c r="KJY151" s="140"/>
      <c r="KJZ151" s="140"/>
      <c r="KKA151" s="140"/>
      <c r="KKB151" s="140"/>
      <c r="KKC151" s="140"/>
      <c r="KKD151" s="140"/>
      <c r="KKE151" s="140"/>
      <c r="KKF151" s="140"/>
      <c r="KKG151" s="140"/>
      <c r="KKH151" s="140"/>
      <c r="KKI151" s="140"/>
      <c r="KKJ151" s="140"/>
      <c r="KKK151" s="140"/>
      <c r="KKL151" s="140"/>
      <c r="KKM151" s="140"/>
      <c r="KKN151" s="140"/>
      <c r="KKO151" s="140"/>
      <c r="KKP151" s="140"/>
      <c r="KKQ151" s="140"/>
      <c r="KKR151" s="140"/>
      <c r="KKS151" s="140"/>
      <c r="KKT151" s="140"/>
      <c r="KKU151" s="140"/>
      <c r="KKV151" s="140"/>
      <c r="KKW151" s="140"/>
      <c r="KKX151" s="140"/>
      <c r="KKY151" s="140"/>
      <c r="KKZ151" s="140"/>
      <c r="KLA151" s="140"/>
      <c r="KLB151" s="140"/>
      <c r="KLC151" s="140"/>
      <c r="KLD151" s="140"/>
      <c r="KLE151" s="140"/>
      <c r="KLF151" s="140"/>
      <c r="KLG151" s="140"/>
      <c r="KLH151" s="140"/>
      <c r="KLI151" s="140"/>
      <c r="KLJ151" s="140"/>
      <c r="KLK151" s="140"/>
      <c r="KLL151" s="140"/>
      <c r="KLM151" s="140"/>
      <c r="KLN151" s="140"/>
      <c r="KLO151" s="140"/>
      <c r="KLP151" s="140"/>
      <c r="KLQ151" s="140"/>
      <c r="KLR151" s="140"/>
      <c r="KLS151" s="140"/>
      <c r="KLT151" s="140"/>
      <c r="KLU151" s="140"/>
      <c r="KLV151" s="140"/>
      <c r="KLW151" s="140"/>
      <c r="KLX151" s="140"/>
      <c r="KLY151" s="140"/>
      <c r="KLZ151" s="140"/>
      <c r="KMA151" s="140"/>
      <c r="KMB151" s="140"/>
      <c r="KMC151" s="140"/>
      <c r="KMD151" s="140"/>
      <c r="KME151" s="140"/>
      <c r="KMF151" s="140"/>
      <c r="KMG151" s="140"/>
      <c r="KMH151" s="140"/>
      <c r="KMI151" s="140"/>
      <c r="KMJ151" s="140"/>
      <c r="KMK151" s="140"/>
      <c r="KML151" s="140"/>
      <c r="KMM151" s="140"/>
      <c r="KMN151" s="140"/>
      <c r="KMO151" s="140"/>
      <c r="KMP151" s="140"/>
      <c r="KMQ151" s="140"/>
      <c r="KMR151" s="140"/>
      <c r="KMS151" s="140"/>
      <c r="KMT151" s="140"/>
      <c r="KMU151" s="140"/>
      <c r="KMV151" s="140"/>
      <c r="KMW151" s="140"/>
      <c r="KMX151" s="140"/>
      <c r="KMY151" s="140"/>
      <c r="KMZ151" s="140"/>
      <c r="KNA151" s="140"/>
      <c r="KNB151" s="140"/>
      <c r="KNC151" s="140"/>
      <c r="KND151" s="140"/>
      <c r="KNE151" s="140"/>
      <c r="KNF151" s="140"/>
      <c r="KNG151" s="140"/>
      <c r="KNH151" s="140"/>
      <c r="KNI151" s="140"/>
      <c r="KNJ151" s="140"/>
      <c r="KNK151" s="140"/>
      <c r="KNL151" s="140"/>
      <c r="KNM151" s="140"/>
      <c r="KNN151" s="140"/>
      <c r="KNO151" s="140"/>
      <c r="KNP151" s="140"/>
      <c r="KNQ151" s="140"/>
      <c r="KNR151" s="140"/>
      <c r="KNS151" s="140"/>
      <c r="KNT151" s="140"/>
      <c r="KNU151" s="140"/>
      <c r="KNV151" s="140"/>
      <c r="KNW151" s="140"/>
      <c r="KNX151" s="140"/>
      <c r="KNY151" s="140"/>
      <c r="KNZ151" s="140"/>
      <c r="KOA151" s="140"/>
      <c r="KOB151" s="140"/>
      <c r="KOC151" s="140"/>
      <c r="KOD151" s="140"/>
      <c r="KOE151" s="140"/>
      <c r="KOF151" s="140"/>
      <c r="KOG151" s="140"/>
      <c r="KOH151" s="140"/>
      <c r="KOI151" s="140"/>
      <c r="KOJ151" s="140"/>
      <c r="KOK151" s="140"/>
      <c r="KOL151" s="140"/>
      <c r="KOM151" s="140"/>
      <c r="KON151" s="140"/>
      <c r="KOO151" s="140"/>
      <c r="KOP151" s="140"/>
      <c r="KOQ151" s="140"/>
      <c r="KOR151" s="140"/>
      <c r="KOS151" s="140"/>
      <c r="KOT151" s="140"/>
      <c r="KOU151" s="140"/>
      <c r="KOV151" s="140"/>
      <c r="KOW151" s="140"/>
      <c r="KOX151" s="140"/>
      <c r="KOY151" s="140"/>
      <c r="KOZ151" s="140"/>
      <c r="KPA151" s="140"/>
      <c r="KPB151" s="140"/>
      <c r="KPC151" s="140"/>
      <c r="KPD151" s="140"/>
      <c r="KPE151" s="140"/>
      <c r="KPF151" s="140"/>
      <c r="KPG151" s="140"/>
      <c r="KPH151" s="140"/>
      <c r="KPI151" s="140"/>
      <c r="KPJ151" s="140"/>
      <c r="KPK151" s="140"/>
      <c r="KPL151" s="140"/>
      <c r="KPM151" s="140"/>
      <c r="KPN151" s="140"/>
      <c r="KPO151" s="140"/>
      <c r="KPP151" s="140"/>
      <c r="KPQ151" s="140"/>
      <c r="KPR151" s="140"/>
      <c r="KPS151" s="140"/>
      <c r="KPT151" s="140"/>
      <c r="KPU151" s="140"/>
      <c r="KPV151" s="140"/>
      <c r="KPW151" s="140"/>
      <c r="KPX151" s="140"/>
      <c r="KPY151" s="140"/>
      <c r="KPZ151" s="140"/>
      <c r="KQA151" s="140"/>
      <c r="KQB151" s="140"/>
      <c r="KQC151" s="140"/>
      <c r="KQD151" s="140"/>
      <c r="KQE151" s="140"/>
      <c r="KQF151" s="140"/>
      <c r="KQG151" s="140"/>
      <c r="KQH151" s="140"/>
      <c r="KQI151" s="140"/>
      <c r="KQJ151" s="140"/>
      <c r="KQK151" s="140"/>
      <c r="KQL151" s="140"/>
      <c r="KQM151" s="140"/>
      <c r="KQN151" s="140"/>
      <c r="KQO151" s="140"/>
      <c r="KQP151" s="140"/>
      <c r="KQQ151" s="140"/>
      <c r="KQR151" s="140"/>
      <c r="KQS151" s="140"/>
      <c r="KQT151" s="140"/>
      <c r="KQU151" s="140"/>
      <c r="KQV151" s="140"/>
      <c r="KQW151" s="140"/>
      <c r="KQX151" s="140"/>
      <c r="KQY151" s="140"/>
      <c r="KQZ151" s="140"/>
      <c r="KRA151" s="140"/>
      <c r="KRB151" s="140"/>
      <c r="KRC151" s="140"/>
      <c r="KRD151" s="140"/>
      <c r="KRE151" s="140"/>
      <c r="KRF151" s="140"/>
      <c r="KRG151" s="140"/>
      <c r="KRH151" s="140"/>
      <c r="KRI151" s="140"/>
      <c r="KRJ151" s="140"/>
      <c r="KRK151" s="140"/>
      <c r="KRL151" s="140"/>
      <c r="KRM151" s="140"/>
      <c r="KRN151" s="140"/>
      <c r="KRO151" s="140"/>
      <c r="KRP151" s="140"/>
      <c r="KRQ151" s="140"/>
      <c r="KRR151" s="140"/>
      <c r="KRS151" s="140"/>
      <c r="KRT151" s="140"/>
      <c r="KRU151" s="140"/>
      <c r="KRV151" s="140"/>
      <c r="KRW151" s="140"/>
      <c r="KRX151" s="140"/>
      <c r="KRY151" s="140"/>
      <c r="KRZ151" s="140"/>
      <c r="KSA151" s="140"/>
      <c r="KSB151" s="140"/>
      <c r="KSC151" s="140"/>
      <c r="KSD151" s="140"/>
      <c r="KSE151" s="140"/>
      <c r="KSF151" s="140"/>
      <c r="KSG151" s="140"/>
      <c r="KSH151" s="140"/>
      <c r="KSI151" s="140"/>
      <c r="KSJ151" s="140"/>
      <c r="KSK151" s="140"/>
      <c r="KSL151" s="140"/>
      <c r="KSM151" s="140"/>
      <c r="KSN151" s="140"/>
      <c r="KSO151" s="140"/>
      <c r="KSP151" s="140"/>
      <c r="KSQ151" s="140"/>
      <c r="KSR151" s="140"/>
      <c r="KSS151" s="140"/>
      <c r="KST151" s="140"/>
      <c r="KSU151" s="140"/>
      <c r="KSV151" s="140"/>
      <c r="KSW151" s="140"/>
      <c r="KSX151" s="140"/>
      <c r="KSY151" s="140"/>
      <c r="KSZ151" s="140"/>
      <c r="KTA151" s="140"/>
      <c r="KTB151" s="140"/>
      <c r="KTC151" s="140"/>
      <c r="KTD151" s="140"/>
      <c r="KTE151" s="140"/>
      <c r="KTF151" s="140"/>
      <c r="KTG151" s="140"/>
      <c r="KTH151" s="140"/>
      <c r="KTI151" s="140"/>
      <c r="KTJ151" s="140"/>
      <c r="KTK151" s="140"/>
      <c r="KTL151" s="140"/>
      <c r="KTM151" s="140"/>
      <c r="KTN151" s="140"/>
      <c r="KTO151" s="140"/>
      <c r="KTP151" s="140"/>
      <c r="KTQ151" s="140"/>
      <c r="KTR151" s="140"/>
      <c r="KTS151" s="140"/>
      <c r="KTT151" s="140"/>
      <c r="KTU151" s="140"/>
      <c r="KTV151" s="140"/>
      <c r="KTW151" s="140"/>
      <c r="KTX151" s="140"/>
      <c r="KTY151" s="140"/>
      <c r="KTZ151" s="140"/>
      <c r="KUA151" s="140"/>
      <c r="KUB151" s="140"/>
      <c r="KUC151" s="140"/>
      <c r="KUD151" s="140"/>
      <c r="KUE151" s="140"/>
      <c r="KUF151" s="140"/>
      <c r="KUG151" s="140"/>
      <c r="KUH151" s="140"/>
      <c r="KUI151" s="140"/>
      <c r="KUJ151" s="140"/>
      <c r="KUK151" s="140"/>
      <c r="KUL151" s="140"/>
      <c r="KUM151" s="140"/>
      <c r="KUN151" s="140"/>
      <c r="KUO151" s="140"/>
      <c r="KUP151" s="140"/>
      <c r="KUQ151" s="140"/>
      <c r="KUR151" s="140"/>
      <c r="KUS151" s="140"/>
      <c r="KUT151" s="140"/>
      <c r="KUU151" s="140"/>
      <c r="KUV151" s="140"/>
      <c r="KUW151" s="140"/>
      <c r="KUX151" s="140"/>
      <c r="KUY151" s="140"/>
      <c r="KUZ151" s="140"/>
      <c r="KVA151" s="140"/>
      <c r="KVB151" s="140"/>
      <c r="KVC151" s="140"/>
      <c r="KVD151" s="140"/>
      <c r="KVE151" s="140"/>
      <c r="KVF151" s="140"/>
      <c r="KVG151" s="140"/>
      <c r="KVH151" s="140"/>
      <c r="KVI151" s="140"/>
      <c r="KVJ151" s="140"/>
      <c r="KVK151" s="140"/>
      <c r="KVL151" s="140"/>
      <c r="KVM151" s="140"/>
      <c r="KVN151" s="140"/>
      <c r="KVO151" s="140"/>
      <c r="KVP151" s="140"/>
      <c r="KVQ151" s="140"/>
      <c r="KVR151" s="140"/>
      <c r="KVS151" s="140"/>
      <c r="KVT151" s="140"/>
      <c r="KVU151" s="140"/>
      <c r="KVV151" s="140"/>
      <c r="KVW151" s="140"/>
      <c r="KVX151" s="140"/>
      <c r="KVY151" s="140"/>
      <c r="KVZ151" s="140"/>
      <c r="KWA151" s="140"/>
      <c r="KWB151" s="140"/>
      <c r="KWC151" s="140"/>
      <c r="KWD151" s="140"/>
      <c r="KWE151" s="140"/>
      <c r="KWF151" s="140"/>
      <c r="KWG151" s="140"/>
      <c r="KWH151" s="140"/>
      <c r="KWI151" s="140"/>
      <c r="KWJ151" s="140"/>
      <c r="KWK151" s="140"/>
      <c r="KWL151" s="140"/>
      <c r="KWM151" s="140"/>
      <c r="KWN151" s="140"/>
      <c r="KWO151" s="140"/>
      <c r="KWP151" s="140"/>
      <c r="KWQ151" s="140"/>
      <c r="KWR151" s="140"/>
      <c r="KWS151" s="140"/>
      <c r="KWT151" s="140"/>
      <c r="KWU151" s="140"/>
      <c r="KWV151" s="140"/>
      <c r="KWW151" s="140"/>
      <c r="KWX151" s="140"/>
      <c r="KWY151" s="140"/>
      <c r="KWZ151" s="140"/>
      <c r="KXA151" s="140"/>
      <c r="KXB151" s="140"/>
      <c r="KXC151" s="140"/>
      <c r="KXD151" s="140"/>
      <c r="KXE151" s="140"/>
      <c r="KXF151" s="140"/>
      <c r="KXG151" s="140"/>
      <c r="KXH151" s="140"/>
      <c r="KXI151" s="140"/>
      <c r="KXJ151" s="140"/>
      <c r="KXK151" s="140"/>
      <c r="KXL151" s="140"/>
      <c r="KXM151" s="140"/>
      <c r="KXN151" s="140"/>
      <c r="KXO151" s="140"/>
      <c r="KXP151" s="140"/>
      <c r="KXQ151" s="140"/>
      <c r="KXR151" s="140"/>
      <c r="KXS151" s="140"/>
      <c r="KXT151" s="140"/>
      <c r="KXU151" s="140"/>
      <c r="KXV151" s="140"/>
      <c r="KXW151" s="140"/>
      <c r="KXX151" s="140"/>
      <c r="KXY151" s="140"/>
      <c r="KXZ151" s="140"/>
      <c r="KYA151" s="140"/>
      <c r="KYB151" s="140"/>
      <c r="KYC151" s="140"/>
      <c r="KYD151" s="140"/>
      <c r="KYE151" s="140"/>
      <c r="KYF151" s="140"/>
      <c r="KYG151" s="140"/>
      <c r="KYH151" s="140"/>
      <c r="KYI151" s="140"/>
      <c r="KYJ151" s="140"/>
      <c r="KYK151" s="140"/>
      <c r="KYL151" s="140"/>
      <c r="KYM151" s="140"/>
      <c r="KYN151" s="140"/>
      <c r="KYO151" s="140"/>
      <c r="KYP151" s="140"/>
      <c r="KYQ151" s="140"/>
      <c r="KYR151" s="140"/>
      <c r="KYS151" s="140"/>
      <c r="KYT151" s="140"/>
      <c r="KYU151" s="140"/>
      <c r="KYV151" s="140"/>
      <c r="KYW151" s="140"/>
      <c r="KYX151" s="140"/>
      <c r="KYY151" s="140"/>
      <c r="KYZ151" s="140"/>
      <c r="KZA151" s="140"/>
      <c r="KZB151" s="140"/>
      <c r="KZC151" s="140"/>
      <c r="KZD151" s="140"/>
      <c r="KZE151" s="140"/>
      <c r="KZF151" s="140"/>
      <c r="KZG151" s="140"/>
      <c r="KZH151" s="140"/>
      <c r="KZI151" s="140"/>
      <c r="KZJ151" s="140"/>
      <c r="KZK151" s="140"/>
      <c r="KZL151" s="140"/>
      <c r="KZM151" s="140"/>
      <c r="KZN151" s="140"/>
      <c r="KZO151" s="140"/>
      <c r="KZP151" s="140"/>
      <c r="KZQ151" s="140"/>
      <c r="KZR151" s="140"/>
      <c r="KZS151" s="140"/>
      <c r="KZT151" s="140"/>
      <c r="KZU151" s="140"/>
      <c r="KZV151" s="140"/>
      <c r="KZW151" s="140"/>
      <c r="KZX151" s="140"/>
      <c r="KZY151" s="140"/>
      <c r="KZZ151" s="140"/>
      <c r="LAA151" s="140"/>
      <c r="LAB151" s="140"/>
      <c r="LAC151" s="140"/>
      <c r="LAD151" s="140"/>
      <c r="LAE151" s="140"/>
      <c r="LAF151" s="140"/>
      <c r="LAG151" s="140"/>
      <c r="LAH151" s="140"/>
      <c r="LAI151" s="140"/>
      <c r="LAJ151" s="140"/>
      <c r="LAK151" s="140"/>
      <c r="LAL151" s="140"/>
      <c r="LAM151" s="140"/>
      <c r="LAN151" s="140"/>
      <c r="LAO151" s="140"/>
      <c r="LAP151" s="140"/>
      <c r="LAQ151" s="140"/>
      <c r="LAR151" s="140"/>
      <c r="LAS151" s="140"/>
      <c r="LAT151" s="140"/>
      <c r="LAU151" s="140"/>
      <c r="LAV151" s="140"/>
      <c r="LAW151" s="140"/>
      <c r="LAX151" s="140"/>
      <c r="LAY151" s="140"/>
      <c r="LAZ151" s="140"/>
      <c r="LBA151" s="140"/>
      <c r="LBB151" s="140"/>
      <c r="LBC151" s="140"/>
      <c r="LBD151" s="140"/>
      <c r="LBE151" s="140"/>
      <c r="LBF151" s="140"/>
      <c r="LBG151" s="140"/>
      <c r="LBH151" s="140"/>
      <c r="LBI151" s="140"/>
      <c r="LBJ151" s="140"/>
      <c r="LBK151" s="140"/>
      <c r="LBL151" s="140"/>
      <c r="LBM151" s="140"/>
      <c r="LBN151" s="140"/>
      <c r="LBO151" s="140"/>
      <c r="LBP151" s="140"/>
      <c r="LBQ151" s="140"/>
      <c r="LBR151" s="140"/>
      <c r="LBS151" s="140"/>
      <c r="LBT151" s="140"/>
      <c r="LBU151" s="140"/>
      <c r="LBV151" s="140"/>
      <c r="LBW151" s="140"/>
      <c r="LBX151" s="140"/>
      <c r="LBY151" s="140"/>
      <c r="LBZ151" s="140"/>
      <c r="LCA151" s="140"/>
      <c r="LCB151" s="140"/>
      <c r="LCC151" s="140"/>
      <c r="LCD151" s="140"/>
      <c r="LCE151" s="140"/>
      <c r="LCF151" s="140"/>
      <c r="LCG151" s="140"/>
      <c r="LCH151" s="140"/>
      <c r="LCI151" s="140"/>
      <c r="LCJ151" s="140"/>
      <c r="LCK151" s="140"/>
      <c r="LCL151" s="140"/>
      <c r="LCM151" s="140"/>
      <c r="LCN151" s="140"/>
      <c r="LCO151" s="140"/>
      <c r="LCP151" s="140"/>
      <c r="LCQ151" s="140"/>
      <c r="LCR151" s="140"/>
      <c r="LCS151" s="140"/>
      <c r="LCT151" s="140"/>
      <c r="LCU151" s="140"/>
      <c r="LCV151" s="140"/>
      <c r="LCW151" s="140"/>
      <c r="LCX151" s="140"/>
      <c r="LCY151" s="140"/>
      <c r="LCZ151" s="140"/>
      <c r="LDA151" s="140"/>
      <c r="LDB151" s="140"/>
      <c r="LDC151" s="140"/>
      <c r="LDD151" s="140"/>
      <c r="LDE151" s="140"/>
      <c r="LDF151" s="140"/>
      <c r="LDG151" s="140"/>
      <c r="LDH151" s="140"/>
      <c r="LDI151" s="140"/>
      <c r="LDJ151" s="140"/>
      <c r="LDK151" s="140"/>
      <c r="LDL151" s="140"/>
      <c r="LDM151" s="140"/>
      <c r="LDN151" s="140"/>
      <c r="LDO151" s="140"/>
      <c r="LDP151" s="140"/>
      <c r="LDQ151" s="140"/>
      <c r="LDR151" s="140"/>
      <c r="LDS151" s="140"/>
      <c r="LDT151" s="140"/>
      <c r="LDU151" s="140"/>
      <c r="LDV151" s="140"/>
      <c r="LDW151" s="140"/>
      <c r="LDX151" s="140"/>
      <c r="LDY151" s="140"/>
      <c r="LDZ151" s="140"/>
      <c r="LEA151" s="140"/>
      <c r="LEB151" s="140"/>
      <c r="LEC151" s="140"/>
      <c r="LED151" s="140"/>
      <c r="LEE151" s="140"/>
      <c r="LEF151" s="140"/>
      <c r="LEG151" s="140"/>
      <c r="LEH151" s="140"/>
      <c r="LEI151" s="140"/>
      <c r="LEJ151" s="140"/>
      <c r="LEK151" s="140"/>
      <c r="LEL151" s="140"/>
      <c r="LEM151" s="140"/>
      <c r="LEN151" s="140"/>
      <c r="LEO151" s="140"/>
      <c r="LEP151" s="140"/>
      <c r="LEQ151" s="140"/>
      <c r="LER151" s="140"/>
      <c r="LES151" s="140"/>
      <c r="LET151" s="140"/>
      <c r="LEU151" s="140"/>
      <c r="LEV151" s="140"/>
      <c r="LEW151" s="140"/>
      <c r="LEX151" s="140"/>
      <c r="LEY151" s="140"/>
      <c r="LEZ151" s="140"/>
      <c r="LFA151" s="140"/>
      <c r="LFB151" s="140"/>
      <c r="LFC151" s="140"/>
      <c r="LFD151" s="140"/>
      <c r="LFE151" s="140"/>
      <c r="LFF151" s="140"/>
      <c r="LFG151" s="140"/>
      <c r="LFH151" s="140"/>
      <c r="LFI151" s="140"/>
      <c r="LFJ151" s="140"/>
      <c r="LFK151" s="140"/>
      <c r="LFL151" s="140"/>
      <c r="LFM151" s="140"/>
      <c r="LFN151" s="140"/>
      <c r="LFO151" s="140"/>
      <c r="LFP151" s="140"/>
      <c r="LFQ151" s="140"/>
      <c r="LFR151" s="140"/>
      <c r="LFS151" s="140"/>
      <c r="LFT151" s="140"/>
      <c r="LFU151" s="140"/>
      <c r="LFV151" s="140"/>
      <c r="LFW151" s="140"/>
      <c r="LFX151" s="140"/>
      <c r="LFY151" s="140"/>
      <c r="LFZ151" s="140"/>
      <c r="LGA151" s="140"/>
      <c r="LGB151" s="140"/>
      <c r="LGC151" s="140"/>
      <c r="LGD151" s="140"/>
      <c r="LGE151" s="140"/>
      <c r="LGF151" s="140"/>
      <c r="LGG151" s="140"/>
      <c r="LGH151" s="140"/>
      <c r="LGI151" s="140"/>
      <c r="LGJ151" s="140"/>
      <c r="LGK151" s="140"/>
      <c r="LGL151" s="140"/>
      <c r="LGM151" s="140"/>
      <c r="LGN151" s="140"/>
      <c r="LGO151" s="140"/>
      <c r="LGP151" s="140"/>
      <c r="LGQ151" s="140"/>
      <c r="LGR151" s="140"/>
      <c r="LGS151" s="140"/>
      <c r="LGT151" s="140"/>
      <c r="LGU151" s="140"/>
      <c r="LGV151" s="140"/>
      <c r="LGW151" s="140"/>
      <c r="LGX151" s="140"/>
      <c r="LGY151" s="140"/>
      <c r="LGZ151" s="140"/>
      <c r="LHA151" s="140"/>
      <c r="LHB151" s="140"/>
      <c r="LHC151" s="140"/>
      <c r="LHD151" s="140"/>
      <c r="LHE151" s="140"/>
      <c r="LHF151" s="140"/>
      <c r="LHG151" s="140"/>
      <c r="LHH151" s="140"/>
      <c r="LHI151" s="140"/>
      <c r="LHJ151" s="140"/>
      <c r="LHK151" s="140"/>
      <c r="LHL151" s="140"/>
      <c r="LHM151" s="140"/>
      <c r="LHN151" s="140"/>
      <c r="LHO151" s="140"/>
      <c r="LHP151" s="140"/>
      <c r="LHQ151" s="140"/>
      <c r="LHR151" s="140"/>
      <c r="LHS151" s="140"/>
      <c r="LHT151" s="140"/>
      <c r="LHU151" s="140"/>
      <c r="LHV151" s="140"/>
      <c r="LHW151" s="140"/>
      <c r="LHX151" s="140"/>
      <c r="LHY151" s="140"/>
      <c r="LHZ151" s="140"/>
      <c r="LIA151" s="140"/>
      <c r="LIB151" s="140"/>
      <c r="LIC151" s="140"/>
      <c r="LID151" s="140"/>
      <c r="LIE151" s="140"/>
      <c r="LIF151" s="140"/>
      <c r="LIG151" s="140"/>
      <c r="LIH151" s="140"/>
      <c r="LII151" s="140"/>
      <c r="LIJ151" s="140"/>
      <c r="LIK151" s="140"/>
      <c r="LIL151" s="140"/>
      <c r="LIM151" s="140"/>
      <c r="LIN151" s="140"/>
      <c r="LIO151" s="140"/>
      <c r="LIP151" s="140"/>
      <c r="LIQ151" s="140"/>
      <c r="LIR151" s="140"/>
      <c r="LIS151" s="140"/>
      <c r="LIT151" s="140"/>
      <c r="LIU151" s="140"/>
      <c r="LIV151" s="140"/>
      <c r="LIW151" s="140"/>
      <c r="LIX151" s="140"/>
      <c r="LIY151" s="140"/>
      <c r="LIZ151" s="140"/>
      <c r="LJA151" s="140"/>
      <c r="LJB151" s="140"/>
      <c r="LJC151" s="140"/>
      <c r="LJD151" s="140"/>
      <c r="LJE151" s="140"/>
      <c r="LJF151" s="140"/>
      <c r="LJG151" s="140"/>
      <c r="LJH151" s="140"/>
      <c r="LJI151" s="140"/>
      <c r="LJJ151" s="140"/>
      <c r="LJK151" s="140"/>
      <c r="LJL151" s="140"/>
      <c r="LJM151" s="140"/>
      <c r="LJN151" s="140"/>
      <c r="LJO151" s="140"/>
      <c r="LJP151" s="140"/>
      <c r="LJQ151" s="140"/>
      <c r="LJR151" s="140"/>
      <c r="LJS151" s="140"/>
      <c r="LJT151" s="140"/>
      <c r="LJU151" s="140"/>
      <c r="LJV151" s="140"/>
      <c r="LJW151" s="140"/>
      <c r="LJX151" s="140"/>
      <c r="LJY151" s="140"/>
      <c r="LJZ151" s="140"/>
      <c r="LKA151" s="140"/>
      <c r="LKB151" s="140"/>
      <c r="LKC151" s="140"/>
      <c r="LKD151" s="140"/>
      <c r="LKE151" s="140"/>
      <c r="LKF151" s="140"/>
      <c r="LKG151" s="140"/>
      <c r="LKH151" s="140"/>
      <c r="LKI151" s="140"/>
      <c r="LKJ151" s="140"/>
      <c r="LKK151" s="140"/>
      <c r="LKL151" s="140"/>
      <c r="LKM151" s="140"/>
      <c r="LKN151" s="140"/>
      <c r="LKO151" s="140"/>
      <c r="LKP151" s="140"/>
      <c r="LKQ151" s="140"/>
      <c r="LKR151" s="140"/>
      <c r="LKS151" s="140"/>
      <c r="LKT151" s="140"/>
      <c r="LKU151" s="140"/>
      <c r="LKV151" s="140"/>
      <c r="LKW151" s="140"/>
      <c r="LKX151" s="140"/>
      <c r="LKY151" s="140"/>
      <c r="LKZ151" s="140"/>
      <c r="LLA151" s="140"/>
      <c r="LLB151" s="140"/>
      <c r="LLC151" s="140"/>
      <c r="LLD151" s="140"/>
      <c r="LLE151" s="140"/>
      <c r="LLF151" s="140"/>
      <c r="LLG151" s="140"/>
      <c r="LLH151" s="140"/>
      <c r="LLI151" s="140"/>
      <c r="LLJ151" s="140"/>
      <c r="LLK151" s="140"/>
      <c r="LLL151" s="140"/>
      <c r="LLM151" s="140"/>
      <c r="LLN151" s="140"/>
      <c r="LLO151" s="140"/>
      <c r="LLP151" s="140"/>
      <c r="LLQ151" s="140"/>
      <c r="LLR151" s="140"/>
      <c r="LLS151" s="140"/>
      <c r="LLT151" s="140"/>
      <c r="LLU151" s="140"/>
      <c r="LLV151" s="140"/>
      <c r="LLW151" s="140"/>
      <c r="LLX151" s="140"/>
      <c r="LLY151" s="140"/>
      <c r="LLZ151" s="140"/>
      <c r="LMA151" s="140"/>
      <c r="LMB151" s="140"/>
      <c r="LMC151" s="140"/>
      <c r="LMD151" s="140"/>
      <c r="LME151" s="140"/>
      <c r="LMF151" s="140"/>
      <c r="LMG151" s="140"/>
      <c r="LMH151" s="140"/>
      <c r="LMI151" s="140"/>
      <c r="LMJ151" s="140"/>
      <c r="LMK151" s="140"/>
      <c r="LML151" s="140"/>
      <c r="LMM151" s="140"/>
      <c r="LMN151" s="140"/>
      <c r="LMO151" s="140"/>
      <c r="LMP151" s="140"/>
      <c r="LMQ151" s="140"/>
      <c r="LMR151" s="140"/>
      <c r="LMS151" s="140"/>
      <c r="LMT151" s="140"/>
      <c r="LMU151" s="140"/>
      <c r="LMV151" s="140"/>
      <c r="LMW151" s="140"/>
      <c r="LMX151" s="140"/>
      <c r="LMY151" s="140"/>
      <c r="LMZ151" s="140"/>
      <c r="LNA151" s="140"/>
      <c r="LNB151" s="140"/>
      <c r="LNC151" s="140"/>
      <c r="LND151" s="140"/>
      <c r="LNE151" s="140"/>
      <c r="LNF151" s="140"/>
      <c r="LNG151" s="140"/>
      <c r="LNH151" s="140"/>
      <c r="LNI151" s="140"/>
      <c r="LNJ151" s="140"/>
      <c r="LNK151" s="140"/>
      <c r="LNL151" s="140"/>
      <c r="LNM151" s="140"/>
      <c r="LNN151" s="140"/>
      <c r="LNO151" s="140"/>
      <c r="LNP151" s="140"/>
      <c r="LNQ151" s="140"/>
      <c r="LNR151" s="140"/>
      <c r="LNS151" s="140"/>
      <c r="LNT151" s="140"/>
      <c r="LNU151" s="140"/>
      <c r="LNV151" s="140"/>
      <c r="LNW151" s="140"/>
      <c r="LNX151" s="140"/>
      <c r="LNY151" s="140"/>
      <c r="LNZ151" s="140"/>
      <c r="LOA151" s="140"/>
      <c r="LOB151" s="140"/>
      <c r="LOC151" s="140"/>
      <c r="LOD151" s="140"/>
      <c r="LOE151" s="140"/>
      <c r="LOF151" s="140"/>
      <c r="LOG151" s="140"/>
      <c r="LOH151" s="140"/>
      <c r="LOI151" s="140"/>
      <c r="LOJ151" s="140"/>
      <c r="LOK151" s="140"/>
      <c r="LOL151" s="140"/>
      <c r="LOM151" s="140"/>
      <c r="LON151" s="140"/>
      <c r="LOO151" s="140"/>
      <c r="LOP151" s="140"/>
      <c r="LOQ151" s="140"/>
      <c r="LOR151" s="140"/>
      <c r="LOS151" s="140"/>
      <c r="LOT151" s="140"/>
      <c r="LOU151" s="140"/>
      <c r="LOV151" s="140"/>
      <c r="LOW151" s="140"/>
      <c r="LOX151" s="140"/>
      <c r="LOY151" s="140"/>
      <c r="LOZ151" s="140"/>
      <c r="LPA151" s="140"/>
      <c r="LPB151" s="140"/>
      <c r="LPC151" s="140"/>
      <c r="LPD151" s="140"/>
      <c r="LPE151" s="140"/>
      <c r="LPF151" s="140"/>
      <c r="LPG151" s="140"/>
      <c r="LPH151" s="140"/>
      <c r="LPI151" s="140"/>
      <c r="LPJ151" s="140"/>
      <c r="LPK151" s="140"/>
      <c r="LPL151" s="140"/>
      <c r="LPM151" s="140"/>
      <c r="LPN151" s="140"/>
      <c r="LPO151" s="140"/>
      <c r="LPP151" s="140"/>
      <c r="LPQ151" s="140"/>
      <c r="LPR151" s="140"/>
      <c r="LPS151" s="140"/>
      <c r="LPT151" s="140"/>
      <c r="LPU151" s="140"/>
      <c r="LPV151" s="140"/>
      <c r="LPW151" s="140"/>
      <c r="LPX151" s="140"/>
      <c r="LPY151" s="140"/>
      <c r="LPZ151" s="140"/>
      <c r="LQA151" s="140"/>
      <c r="LQB151" s="140"/>
      <c r="LQC151" s="140"/>
      <c r="LQD151" s="140"/>
      <c r="LQE151" s="140"/>
      <c r="LQF151" s="140"/>
      <c r="LQG151" s="140"/>
      <c r="LQH151" s="140"/>
      <c r="LQI151" s="140"/>
      <c r="LQJ151" s="140"/>
      <c r="LQK151" s="140"/>
      <c r="LQL151" s="140"/>
      <c r="LQM151" s="140"/>
      <c r="LQN151" s="140"/>
      <c r="LQO151" s="140"/>
      <c r="LQP151" s="140"/>
      <c r="LQQ151" s="140"/>
      <c r="LQR151" s="140"/>
      <c r="LQS151" s="140"/>
      <c r="LQT151" s="140"/>
      <c r="LQU151" s="140"/>
      <c r="LQV151" s="140"/>
      <c r="LQW151" s="140"/>
      <c r="LQX151" s="140"/>
      <c r="LQY151" s="140"/>
      <c r="LQZ151" s="140"/>
      <c r="LRA151" s="140"/>
      <c r="LRB151" s="140"/>
      <c r="LRC151" s="140"/>
      <c r="LRD151" s="140"/>
      <c r="LRE151" s="140"/>
      <c r="LRF151" s="140"/>
      <c r="LRG151" s="140"/>
      <c r="LRH151" s="140"/>
      <c r="LRI151" s="140"/>
      <c r="LRJ151" s="140"/>
      <c r="LRK151" s="140"/>
      <c r="LRL151" s="140"/>
      <c r="LRM151" s="140"/>
      <c r="LRN151" s="140"/>
      <c r="LRO151" s="140"/>
      <c r="LRP151" s="140"/>
      <c r="LRQ151" s="140"/>
      <c r="LRR151" s="140"/>
      <c r="LRS151" s="140"/>
      <c r="LRT151" s="140"/>
      <c r="LRU151" s="140"/>
      <c r="LRV151" s="140"/>
      <c r="LRW151" s="140"/>
      <c r="LRX151" s="140"/>
      <c r="LRY151" s="140"/>
      <c r="LRZ151" s="140"/>
      <c r="LSA151" s="140"/>
      <c r="LSB151" s="140"/>
      <c r="LSC151" s="140"/>
      <c r="LSD151" s="140"/>
      <c r="LSE151" s="140"/>
      <c r="LSF151" s="140"/>
      <c r="LSG151" s="140"/>
      <c r="LSH151" s="140"/>
      <c r="LSI151" s="140"/>
      <c r="LSJ151" s="140"/>
      <c r="LSK151" s="140"/>
      <c r="LSL151" s="140"/>
      <c r="LSM151" s="140"/>
      <c r="LSN151" s="140"/>
      <c r="LSO151" s="140"/>
      <c r="LSP151" s="140"/>
      <c r="LSQ151" s="140"/>
      <c r="LSR151" s="140"/>
      <c r="LSS151" s="140"/>
      <c r="LST151" s="140"/>
      <c r="LSU151" s="140"/>
      <c r="LSV151" s="140"/>
      <c r="LSW151" s="140"/>
      <c r="LSX151" s="140"/>
      <c r="LSY151" s="140"/>
      <c r="LSZ151" s="140"/>
      <c r="LTA151" s="140"/>
      <c r="LTB151" s="140"/>
      <c r="LTC151" s="140"/>
      <c r="LTD151" s="140"/>
      <c r="LTE151" s="140"/>
      <c r="LTF151" s="140"/>
      <c r="LTG151" s="140"/>
      <c r="LTH151" s="140"/>
      <c r="LTI151" s="140"/>
      <c r="LTJ151" s="140"/>
      <c r="LTK151" s="140"/>
      <c r="LTL151" s="140"/>
      <c r="LTM151" s="140"/>
      <c r="LTN151" s="140"/>
      <c r="LTO151" s="140"/>
      <c r="LTP151" s="140"/>
      <c r="LTQ151" s="140"/>
      <c r="LTR151" s="140"/>
      <c r="LTS151" s="140"/>
      <c r="LTT151" s="140"/>
      <c r="LTU151" s="140"/>
      <c r="LTV151" s="140"/>
      <c r="LTW151" s="140"/>
      <c r="LTX151" s="140"/>
      <c r="LTY151" s="140"/>
      <c r="LTZ151" s="140"/>
      <c r="LUA151" s="140"/>
      <c r="LUB151" s="140"/>
      <c r="LUC151" s="140"/>
      <c r="LUD151" s="140"/>
      <c r="LUE151" s="140"/>
      <c r="LUF151" s="140"/>
      <c r="LUG151" s="140"/>
      <c r="LUH151" s="140"/>
      <c r="LUI151" s="140"/>
      <c r="LUJ151" s="140"/>
      <c r="LUK151" s="140"/>
      <c r="LUL151" s="140"/>
      <c r="LUM151" s="140"/>
      <c r="LUN151" s="140"/>
      <c r="LUO151" s="140"/>
      <c r="LUP151" s="140"/>
      <c r="LUQ151" s="140"/>
      <c r="LUR151" s="140"/>
      <c r="LUS151" s="140"/>
      <c r="LUT151" s="140"/>
      <c r="LUU151" s="140"/>
      <c r="LUV151" s="140"/>
      <c r="LUW151" s="140"/>
      <c r="LUX151" s="140"/>
      <c r="LUY151" s="140"/>
      <c r="LUZ151" s="140"/>
      <c r="LVA151" s="140"/>
      <c r="LVB151" s="140"/>
      <c r="LVC151" s="140"/>
      <c r="LVD151" s="140"/>
      <c r="LVE151" s="140"/>
      <c r="LVF151" s="140"/>
      <c r="LVG151" s="140"/>
      <c r="LVH151" s="140"/>
      <c r="LVI151" s="140"/>
      <c r="LVJ151" s="140"/>
      <c r="LVK151" s="140"/>
      <c r="LVL151" s="140"/>
      <c r="LVM151" s="140"/>
      <c r="LVN151" s="140"/>
      <c r="LVO151" s="140"/>
      <c r="LVP151" s="140"/>
      <c r="LVQ151" s="140"/>
      <c r="LVR151" s="140"/>
      <c r="LVS151" s="140"/>
      <c r="LVT151" s="140"/>
      <c r="LVU151" s="140"/>
      <c r="LVV151" s="140"/>
      <c r="LVW151" s="140"/>
      <c r="LVX151" s="140"/>
      <c r="LVY151" s="140"/>
      <c r="LVZ151" s="140"/>
      <c r="LWA151" s="140"/>
      <c r="LWB151" s="140"/>
      <c r="LWC151" s="140"/>
      <c r="LWD151" s="140"/>
      <c r="LWE151" s="140"/>
      <c r="LWF151" s="140"/>
      <c r="LWG151" s="140"/>
      <c r="LWH151" s="140"/>
      <c r="LWI151" s="140"/>
      <c r="LWJ151" s="140"/>
      <c r="LWK151" s="140"/>
      <c r="LWL151" s="140"/>
      <c r="LWM151" s="140"/>
      <c r="LWN151" s="140"/>
      <c r="LWO151" s="140"/>
      <c r="LWP151" s="140"/>
      <c r="LWQ151" s="140"/>
      <c r="LWR151" s="140"/>
      <c r="LWS151" s="140"/>
      <c r="LWT151" s="140"/>
      <c r="LWU151" s="140"/>
      <c r="LWV151" s="140"/>
      <c r="LWW151" s="140"/>
      <c r="LWX151" s="140"/>
      <c r="LWY151" s="140"/>
      <c r="LWZ151" s="140"/>
      <c r="LXA151" s="140"/>
      <c r="LXB151" s="140"/>
      <c r="LXC151" s="140"/>
      <c r="LXD151" s="140"/>
      <c r="LXE151" s="140"/>
      <c r="LXF151" s="140"/>
      <c r="LXG151" s="140"/>
      <c r="LXH151" s="140"/>
      <c r="LXI151" s="140"/>
      <c r="LXJ151" s="140"/>
      <c r="LXK151" s="140"/>
      <c r="LXL151" s="140"/>
      <c r="LXM151" s="140"/>
      <c r="LXN151" s="140"/>
      <c r="LXO151" s="140"/>
      <c r="LXP151" s="140"/>
      <c r="LXQ151" s="140"/>
      <c r="LXR151" s="140"/>
      <c r="LXS151" s="140"/>
      <c r="LXT151" s="140"/>
      <c r="LXU151" s="140"/>
      <c r="LXV151" s="140"/>
      <c r="LXW151" s="140"/>
      <c r="LXX151" s="140"/>
      <c r="LXY151" s="140"/>
      <c r="LXZ151" s="140"/>
      <c r="LYA151" s="140"/>
      <c r="LYB151" s="140"/>
      <c r="LYC151" s="140"/>
      <c r="LYD151" s="140"/>
      <c r="LYE151" s="140"/>
      <c r="LYF151" s="140"/>
      <c r="LYG151" s="140"/>
      <c r="LYH151" s="140"/>
      <c r="LYI151" s="140"/>
      <c r="LYJ151" s="140"/>
      <c r="LYK151" s="140"/>
      <c r="LYL151" s="140"/>
      <c r="LYM151" s="140"/>
      <c r="LYN151" s="140"/>
      <c r="LYO151" s="140"/>
      <c r="LYP151" s="140"/>
      <c r="LYQ151" s="140"/>
      <c r="LYR151" s="140"/>
      <c r="LYS151" s="140"/>
      <c r="LYT151" s="140"/>
      <c r="LYU151" s="140"/>
      <c r="LYV151" s="140"/>
      <c r="LYW151" s="140"/>
      <c r="LYX151" s="140"/>
      <c r="LYY151" s="140"/>
      <c r="LYZ151" s="140"/>
      <c r="LZA151" s="140"/>
      <c r="LZB151" s="140"/>
      <c r="LZC151" s="140"/>
      <c r="LZD151" s="140"/>
      <c r="LZE151" s="140"/>
      <c r="LZF151" s="140"/>
      <c r="LZG151" s="140"/>
      <c r="LZH151" s="140"/>
      <c r="LZI151" s="140"/>
      <c r="LZJ151" s="140"/>
      <c r="LZK151" s="140"/>
      <c r="LZL151" s="140"/>
      <c r="LZM151" s="140"/>
      <c r="LZN151" s="140"/>
      <c r="LZO151" s="140"/>
      <c r="LZP151" s="140"/>
      <c r="LZQ151" s="140"/>
      <c r="LZR151" s="140"/>
      <c r="LZS151" s="140"/>
      <c r="LZT151" s="140"/>
      <c r="LZU151" s="140"/>
      <c r="LZV151" s="140"/>
      <c r="LZW151" s="140"/>
      <c r="LZX151" s="140"/>
      <c r="LZY151" s="140"/>
      <c r="LZZ151" s="140"/>
      <c r="MAA151" s="140"/>
      <c r="MAB151" s="140"/>
      <c r="MAC151" s="140"/>
      <c r="MAD151" s="140"/>
      <c r="MAE151" s="140"/>
      <c r="MAF151" s="140"/>
      <c r="MAG151" s="140"/>
      <c r="MAH151" s="140"/>
      <c r="MAI151" s="140"/>
      <c r="MAJ151" s="140"/>
      <c r="MAK151" s="140"/>
      <c r="MAL151" s="140"/>
      <c r="MAM151" s="140"/>
      <c r="MAN151" s="140"/>
      <c r="MAO151" s="140"/>
      <c r="MAP151" s="140"/>
      <c r="MAQ151" s="140"/>
      <c r="MAR151" s="140"/>
      <c r="MAS151" s="140"/>
      <c r="MAT151" s="140"/>
      <c r="MAU151" s="140"/>
      <c r="MAV151" s="140"/>
      <c r="MAW151" s="140"/>
      <c r="MAX151" s="140"/>
      <c r="MAY151" s="140"/>
      <c r="MAZ151" s="140"/>
      <c r="MBA151" s="140"/>
      <c r="MBB151" s="140"/>
      <c r="MBC151" s="140"/>
      <c r="MBD151" s="140"/>
      <c r="MBE151" s="140"/>
      <c r="MBF151" s="140"/>
      <c r="MBG151" s="140"/>
      <c r="MBH151" s="140"/>
      <c r="MBI151" s="140"/>
      <c r="MBJ151" s="140"/>
      <c r="MBK151" s="140"/>
      <c r="MBL151" s="140"/>
      <c r="MBM151" s="140"/>
      <c r="MBN151" s="140"/>
      <c r="MBO151" s="140"/>
      <c r="MBP151" s="140"/>
      <c r="MBQ151" s="140"/>
      <c r="MBR151" s="140"/>
      <c r="MBS151" s="140"/>
      <c r="MBT151" s="140"/>
      <c r="MBU151" s="140"/>
      <c r="MBV151" s="140"/>
      <c r="MBW151" s="140"/>
      <c r="MBX151" s="140"/>
      <c r="MBY151" s="140"/>
      <c r="MBZ151" s="140"/>
      <c r="MCA151" s="140"/>
      <c r="MCB151" s="140"/>
      <c r="MCC151" s="140"/>
      <c r="MCD151" s="140"/>
      <c r="MCE151" s="140"/>
      <c r="MCF151" s="140"/>
      <c r="MCG151" s="140"/>
      <c r="MCH151" s="140"/>
      <c r="MCI151" s="140"/>
      <c r="MCJ151" s="140"/>
      <c r="MCK151" s="140"/>
      <c r="MCL151" s="140"/>
      <c r="MCM151" s="140"/>
      <c r="MCN151" s="140"/>
      <c r="MCO151" s="140"/>
      <c r="MCP151" s="140"/>
      <c r="MCQ151" s="140"/>
      <c r="MCR151" s="140"/>
      <c r="MCS151" s="140"/>
      <c r="MCT151" s="140"/>
      <c r="MCU151" s="140"/>
      <c r="MCV151" s="140"/>
      <c r="MCW151" s="140"/>
      <c r="MCX151" s="140"/>
      <c r="MCY151" s="140"/>
      <c r="MCZ151" s="140"/>
      <c r="MDA151" s="140"/>
      <c r="MDB151" s="140"/>
      <c r="MDC151" s="140"/>
      <c r="MDD151" s="140"/>
      <c r="MDE151" s="140"/>
      <c r="MDF151" s="140"/>
      <c r="MDG151" s="140"/>
      <c r="MDH151" s="140"/>
      <c r="MDI151" s="140"/>
      <c r="MDJ151" s="140"/>
      <c r="MDK151" s="140"/>
      <c r="MDL151" s="140"/>
      <c r="MDM151" s="140"/>
      <c r="MDN151" s="140"/>
      <c r="MDO151" s="140"/>
      <c r="MDP151" s="140"/>
      <c r="MDQ151" s="140"/>
      <c r="MDR151" s="140"/>
      <c r="MDS151" s="140"/>
      <c r="MDT151" s="140"/>
      <c r="MDU151" s="140"/>
      <c r="MDV151" s="140"/>
      <c r="MDW151" s="140"/>
      <c r="MDX151" s="140"/>
      <c r="MDY151" s="140"/>
      <c r="MDZ151" s="140"/>
      <c r="MEA151" s="140"/>
      <c r="MEB151" s="140"/>
      <c r="MEC151" s="140"/>
      <c r="MED151" s="140"/>
      <c r="MEE151" s="140"/>
      <c r="MEF151" s="140"/>
      <c r="MEG151" s="140"/>
      <c r="MEH151" s="140"/>
      <c r="MEI151" s="140"/>
      <c r="MEJ151" s="140"/>
      <c r="MEK151" s="140"/>
      <c r="MEL151" s="140"/>
      <c r="MEM151" s="140"/>
      <c r="MEN151" s="140"/>
      <c r="MEO151" s="140"/>
      <c r="MEP151" s="140"/>
      <c r="MEQ151" s="140"/>
      <c r="MER151" s="140"/>
      <c r="MES151" s="140"/>
      <c r="MET151" s="140"/>
      <c r="MEU151" s="140"/>
      <c r="MEV151" s="140"/>
      <c r="MEW151" s="140"/>
      <c r="MEX151" s="140"/>
      <c r="MEY151" s="140"/>
      <c r="MEZ151" s="140"/>
      <c r="MFA151" s="140"/>
      <c r="MFB151" s="140"/>
      <c r="MFC151" s="140"/>
      <c r="MFD151" s="140"/>
      <c r="MFE151" s="140"/>
      <c r="MFF151" s="140"/>
      <c r="MFG151" s="140"/>
      <c r="MFH151" s="140"/>
      <c r="MFI151" s="140"/>
      <c r="MFJ151" s="140"/>
      <c r="MFK151" s="140"/>
      <c r="MFL151" s="140"/>
      <c r="MFM151" s="140"/>
      <c r="MFN151" s="140"/>
      <c r="MFO151" s="140"/>
      <c r="MFP151" s="140"/>
      <c r="MFQ151" s="140"/>
      <c r="MFR151" s="140"/>
      <c r="MFS151" s="140"/>
      <c r="MFT151" s="140"/>
      <c r="MFU151" s="140"/>
      <c r="MFV151" s="140"/>
      <c r="MFW151" s="140"/>
      <c r="MFX151" s="140"/>
      <c r="MFY151" s="140"/>
      <c r="MFZ151" s="140"/>
      <c r="MGA151" s="140"/>
      <c r="MGB151" s="140"/>
      <c r="MGC151" s="140"/>
      <c r="MGD151" s="140"/>
      <c r="MGE151" s="140"/>
      <c r="MGF151" s="140"/>
      <c r="MGG151" s="140"/>
      <c r="MGH151" s="140"/>
      <c r="MGI151" s="140"/>
      <c r="MGJ151" s="140"/>
      <c r="MGK151" s="140"/>
      <c r="MGL151" s="140"/>
      <c r="MGM151" s="140"/>
      <c r="MGN151" s="140"/>
      <c r="MGO151" s="140"/>
      <c r="MGP151" s="140"/>
      <c r="MGQ151" s="140"/>
      <c r="MGR151" s="140"/>
      <c r="MGS151" s="140"/>
      <c r="MGT151" s="140"/>
      <c r="MGU151" s="140"/>
      <c r="MGV151" s="140"/>
      <c r="MGW151" s="140"/>
      <c r="MGX151" s="140"/>
      <c r="MGY151" s="140"/>
      <c r="MGZ151" s="140"/>
      <c r="MHA151" s="140"/>
      <c r="MHB151" s="140"/>
      <c r="MHC151" s="140"/>
      <c r="MHD151" s="140"/>
      <c r="MHE151" s="140"/>
      <c r="MHF151" s="140"/>
      <c r="MHG151" s="140"/>
      <c r="MHH151" s="140"/>
      <c r="MHI151" s="140"/>
      <c r="MHJ151" s="140"/>
      <c r="MHK151" s="140"/>
      <c r="MHL151" s="140"/>
      <c r="MHM151" s="140"/>
      <c r="MHN151" s="140"/>
      <c r="MHO151" s="140"/>
      <c r="MHP151" s="140"/>
      <c r="MHQ151" s="140"/>
      <c r="MHR151" s="140"/>
      <c r="MHS151" s="140"/>
      <c r="MHT151" s="140"/>
      <c r="MHU151" s="140"/>
      <c r="MHV151" s="140"/>
      <c r="MHW151" s="140"/>
      <c r="MHX151" s="140"/>
      <c r="MHY151" s="140"/>
      <c r="MHZ151" s="140"/>
      <c r="MIA151" s="140"/>
      <c r="MIB151" s="140"/>
      <c r="MIC151" s="140"/>
      <c r="MID151" s="140"/>
      <c r="MIE151" s="140"/>
      <c r="MIF151" s="140"/>
      <c r="MIG151" s="140"/>
      <c r="MIH151" s="140"/>
      <c r="MII151" s="140"/>
      <c r="MIJ151" s="140"/>
      <c r="MIK151" s="140"/>
      <c r="MIL151" s="140"/>
      <c r="MIM151" s="140"/>
      <c r="MIN151" s="140"/>
      <c r="MIO151" s="140"/>
      <c r="MIP151" s="140"/>
      <c r="MIQ151" s="140"/>
      <c r="MIR151" s="140"/>
      <c r="MIS151" s="140"/>
      <c r="MIT151" s="140"/>
      <c r="MIU151" s="140"/>
      <c r="MIV151" s="140"/>
      <c r="MIW151" s="140"/>
      <c r="MIX151" s="140"/>
      <c r="MIY151" s="140"/>
      <c r="MIZ151" s="140"/>
      <c r="MJA151" s="140"/>
      <c r="MJB151" s="140"/>
      <c r="MJC151" s="140"/>
      <c r="MJD151" s="140"/>
      <c r="MJE151" s="140"/>
      <c r="MJF151" s="140"/>
      <c r="MJG151" s="140"/>
      <c r="MJH151" s="140"/>
      <c r="MJI151" s="140"/>
      <c r="MJJ151" s="140"/>
      <c r="MJK151" s="140"/>
      <c r="MJL151" s="140"/>
      <c r="MJM151" s="140"/>
      <c r="MJN151" s="140"/>
      <c r="MJO151" s="140"/>
      <c r="MJP151" s="140"/>
      <c r="MJQ151" s="140"/>
      <c r="MJR151" s="140"/>
      <c r="MJS151" s="140"/>
      <c r="MJT151" s="140"/>
      <c r="MJU151" s="140"/>
      <c r="MJV151" s="140"/>
      <c r="MJW151" s="140"/>
      <c r="MJX151" s="140"/>
      <c r="MJY151" s="140"/>
      <c r="MJZ151" s="140"/>
      <c r="MKA151" s="140"/>
      <c r="MKB151" s="140"/>
      <c r="MKC151" s="140"/>
      <c r="MKD151" s="140"/>
      <c r="MKE151" s="140"/>
      <c r="MKF151" s="140"/>
      <c r="MKG151" s="140"/>
      <c r="MKH151" s="140"/>
      <c r="MKI151" s="140"/>
      <c r="MKJ151" s="140"/>
      <c r="MKK151" s="140"/>
      <c r="MKL151" s="140"/>
      <c r="MKM151" s="140"/>
      <c r="MKN151" s="140"/>
      <c r="MKO151" s="140"/>
      <c r="MKP151" s="140"/>
      <c r="MKQ151" s="140"/>
      <c r="MKR151" s="140"/>
      <c r="MKS151" s="140"/>
      <c r="MKT151" s="140"/>
      <c r="MKU151" s="140"/>
      <c r="MKV151" s="140"/>
      <c r="MKW151" s="140"/>
      <c r="MKX151" s="140"/>
      <c r="MKY151" s="140"/>
      <c r="MKZ151" s="140"/>
      <c r="MLA151" s="140"/>
      <c r="MLB151" s="140"/>
      <c r="MLC151" s="140"/>
      <c r="MLD151" s="140"/>
      <c r="MLE151" s="140"/>
      <c r="MLF151" s="140"/>
      <c r="MLG151" s="140"/>
      <c r="MLH151" s="140"/>
      <c r="MLI151" s="140"/>
      <c r="MLJ151" s="140"/>
      <c r="MLK151" s="140"/>
      <c r="MLL151" s="140"/>
      <c r="MLM151" s="140"/>
      <c r="MLN151" s="140"/>
      <c r="MLO151" s="140"/>
      <c r="MLP151" s="140"/>
      <c r="MLQ151" s="140"/>
      <c r="MLR151" s="140"/>
      <c r="MLS151" s="140"/>
      <c r="MLT151" s="140"/>
      <c r="MLU151" s="140"/>
      <c r="MLV151" s="140"/>
      <c r="MLW151" s="140"/>
      <c r="MLX151" s="140"/>
      <c r="MLY151" s="140"/>
      <c r="MLZ151" s="140"/>
      <c r="MMA151" s="140"/>
      <c r="MMB151" s="140"/>
      <c r="MMC151" s="140"/>
      <c r="MMD151" s="140"/>
      <c r="MME151" s="140"/>
      <c r="MMF151" s="140"/>
      <c r="MMG151" s="140"/>
      <c r="MMH151" s="140"/>
      <c r="MMI151" s="140"/>
      <c r="MMJ151" s="140"/>
      <c r="MMK151" s="140"/>
      <c r="MML151" s="140"/>
      <c r="MMM151" s="140"/>
      <c r="MMN151" s="140"/>
      <c r="MMO151" s="140"/>
      <c r="MMP151" s="140"/>
      <c r="MMQ151" s="140"/>
      <c r="MMR151" s="140"/>
      <c r="MMS151" s="140"/>
      <c r="MMT151" s="140"/>
      <c r="MMU151" s="140"/>
      <c r="MMV151" s="140"/>
      <c r="MMW151" s="140"/>
      <c r="MMX151" s="140"/>
      <c r="MMY151" s="140"/>
      <c r="MMZ151" s="140"/>
      <c r="MNA151" s="140"/>
      <c r="MNB151" s="140"/>
      <c r="MNC151" s="140"/>
      <c r="MND151" s="140"/>
      <c r="MNE151" s="140"/>
      <c r="MNF151" s="140"/>
      <c r="MNG151" s="140"/>
      <c r="MNH151" s="140"/>
      <c r="MNI151" s="140"/>
      <c r="MNJ151" s="140"/>
      <c r="MNK151" s="140"/>
      <c r="MNL151" s="140"/>
      <c r="MNM151" s="140"/>
      <c r="MNN151" s="140"/>
      <c r="MNO151" s="140"/>
      <c r="MNP151" s="140"/>
      <c r="MNQ151" s="140"/>
      <c r="MNR151" s="140"/>
      <c r="MNS151" s="140"/>
      <c r="MNT151" s="140"/>
      <c r="MNU151" s="140"/>
      <c r="MNV151" s="140"/>
      <c r="MNW151" s="140"/>
      <c r="MNX151" s="140"/>
      <c r="MNY151" s="140"/>
      <c r="MNZ151" s="140"/>
      <c r="MOA151" s="140"/>
      <c r="MOB151" s="140"/>
      <c r="MOC151" s="140"/>
      <c r="MOD151" s="140"/>
      <c r="MOE151" s="140"/>
      <c r="MOF151" s="140"/>
      <c r="MOG151" s="140"/>
      <c r="MOH151" s="140"/>
      <c r="MOI151" s="140"/>
      <c r="MOJ151" s="140"/>
      <c r="MOK151" s="140"/>
      <c r="MOL151" s="140"/>
      <c r="MOM151" s="140"/>
      <c r="MON151" s="140"/>
      <c r="MOO151" s="140"/>
      <c r="MOP151" s="140"/>
      <c r="MOQ151" s="140"/>
      <c r="MOR151" s="140"/>
      <c r="MOS151" s="140"/>
      <c r="MOT151" s="140"/>
      <c r="MOU151" s="140"/>
      <c r="MOV151" s="140"/>
      <c r="MOW151" s="140"/>
      <c r="MOX151" s="140"/>
      <c r="MOY151" s="140"/>
      <c r="MOZ151" s="140"/>
      <c r="MPA151" s="140"/>
      <c r="MPB151" s="140"/>
      <c r="MPC151" s="140"/>
      <c r="MPD151" s="140"/>
      <c r="MPE151" s="140"/>
      <c r="MPF151" s="140"/>
      <c r="MPG151" s="140"/>
      <c r="MPH151" s="140"/>
      <c r="MPI151" s="140"/>
      <c r="MPJ151" s="140"/>
      <c r="MPK151" s="140"/>
      <c r="MPL151" s="140"/>
      <c r="MPM151" s="140"/>
      <c r="MPN151" s="140"/>
      <c r="MPO151" s="140"/>
      <c r="MPP151" s="140"/>
      <c r="MPQ151" s="140"/>
      <c r="MPR151" s="140"/>
      <c r="MPS151" s="140"/>
      <c r="MPT151" s="140"/>
      <c r="MPU151" s="140"/>
      <c r="MPV151" s="140"/>
      <c r="MPW151" s="140"/>
      <c r="MPX151" s="140"/>
      <c r="MPY151" s="140"/>
      <c r="MPZ151" s="140"/>
      <c r="MQA151" s="140"/>
      <c r="MQB151" s="140"/>
      <c r="MQC151" s="140"/>
      <c r="MQD151" s="140"/>
      <c r="MQE151" s="140"/>
      <c r="MQF151" s="140"/>
      <c r="MQG151" s="140"/>
      <c r="MQH151" s="140"/>
      <c r="MQI151" s="140"/>
      <c r="MQJ151" s="140"/>
      <c r="MQK151" s="140"/>
      <c r="MQL151" s="140"/>
      <c r="MQM151" s="140"/>
      <c r="MQN151" s="140"/>
      <c r="MQO151" s="140"/>
      <c r="MQP151" s="140"/>
      <c r="MQQ151" s="140"/>
      <c r="MQR151" s="140"/>
      <c r="MQS151" s="140"/>
      <c r="MQT151" s="140"/>
      <c r="MQU151" s="140"/>
      <c r="MQV151" s="140"/>
      <c r="MQW151" s="140"/>
      <c r="MQX151" s="140"/>
      <c r="MQY151" s="140"/>
      <c r="MQZ151" s="140"/>
      <c r="MRA151" s="140"/>
      <c r="MRB151" s="140"/>
      <c r="MRC151" s="140"/>
      <c r="MRD151" s="140"/>
      <c r="MRE151" s="140"/>
      <c r="MRF151" s="140"/>
      <c r="MRG151" s="140"/>
      <c r="MRH151" s="140"/>
      <c r="MRI151" s="140"/>
      <c r="MRJ151" s="140"/>
      <c r="MRK151" s="140"/>
      <c r="MRL151" s="140"/>
      <c r="MRM151" s="140"/>
      <c r="MRN151" s="140"/>
      <c r="MRO151" s="140"/>
      <c r="MRP151" s="140"/>
      <c r="MRQ151" s="140"/>
      <c r="MRR151" s="140"/>
      <c r="MRS151" s="140"/>
      <c r="MRT151" s="140"/>
      <c r="MRU151" s="140"/>
      <c r="MRV151" s="140"/>
      <c r="MRW151" s="140"/>
      <c r="MRX151" s="140"/>
      <c r="MRY151" s="140"/>
      <c r="MRZ151" s="140"/>
      <c r="MSA151" s="140"/>
      <c r="MSB151" s="140"/>
      <c r="MSC151" s="140"/>
      <c r="MSD151" s="140"/>
      <c r="MSE151" s="140"/>
      <c r="MSF151" s="140"/>
      <c r="MSG151" s="140"/>
      <c r="MSH151" s="140"/>
      <c r="MSI151" s="140"/>
      <c r="MSJ151" s="140"/>
      <c r="MSK151" s="140"/>
      <c r="MSL151" s="140"/>
      <c r="MSM151" s="140"/>
      <c r="MSN151" s="140"/>
      <c r="MSO151" s="140"/>
      <c r="MSP151" s="140"/>
      <c r="MSQ151" s="140"/>
      <c r="MSR151" s="140"/>
      <c r="MSS151" s="140"/>
      <c r="MST151" s="140"/>
      <c r="MSU151" s="140"/>
      <c r="MSV151" s="140"/>
      <c r="MSW151" s="140"/>
      <c r="MSX151" s="140"/>
      <c r="MSY151" s="140"/>
      <c r="MSZ151" s="140"/>
      <c r="MTA151" s="140"/>
      <c r="MTB151" s="140"/>
      <c r="MTC151" s="140"/>
      <c r="MTD151" s="140"/>
      <c r="MTE151" s="140"/>
      <c r="MTF151" s="140"/>
      <c r="MTG151" s="140"/>
      <c r="MTH151" s="140"/>
      <c r="MTI151" s="140"/>
      <c r="MTJ151" s="140"/>
      <c r="MTK151" s="140"/>
      <c r="MTL151" s="140"/>
      <c r="MTM151" s="140"/>
      <c r="MTN151" s="140"/>
      <c r="MTO151" s="140"/>
      <c r="MTP151" s="140"/>
      <c r="MTQ151" s="140"/>
      <c r="MTR151" s="140"/>
      <c r="MTS151" s="140"/>
      <c r="MTT151" s="140"/>
      <c r="MTU151" s="140"/>
      <c r="MTV151" s="140"/>
      <c r="MTW151" s="140"/>
      <c r="MTX151" s="140"/>
      <c r="MTY151" s="140"/>
      <c r="MTZ151" s="140"/>
      <c r="MUA151" s="140"/>
      <c r="MUB151" s="140"/>
      <c r="MUC151" s="140"/>
      <c r="MUD151" s="140"/>
      <c r="MUE151" s="140"/>
      <c r="MUF151" s="140"/>
      <c r="MUG151" s="140"/>
      <c r="MUH151" s="140"/>
      <c r="MUI151" s="140"/>
      <c r="MUJ151" s="140"/>
      <c r="MUK151" s="140"/>
      <c r="MUL151" s="140"/>
      <c r="MUM151" s="140"/>
      <c r="MUN151" s="140"/>
      <c r="MUO151" s="140"/>
      <c r="MUP151" s="140"/>
      <c r="MUQ151" s="140"/>
      <c r="MUR151" s="140"/>
      <c r="MUS151" s="140"/>
      <c r="MUT151" s="140"/>
      <c r="MUU151" s="140"/>
      <c r="MUV151" s="140"/>
      <c r="MUW151" s="140"/>
      <c r="MUX151" s="140"/>
      <c r="MUY151" s="140"/>
      <c r="MUZ151" s="140"/>
      <c r="MVA151" s="140"/>
      <c r="MVB151" s="140"/>
      <c r="MVC151" s="140"/>
      <c r="MVD151" s="140"/>
      <c r="MVE151" s="140"/>
      <c r="MVF151" s="140"/>
      <c r="MVG151" s="140"/>
      <c r="MVH151" s="140"/>
      <c r="MVI151" s="140"/>
      <c r="MVJ151" s="140"/>
      <c r="MVK151" s="140"/>
      <c r="MVL151" s="140"/>
      <c r="MVM151" s="140"/>
      <c r="MVN151" s="140"/>
      <c r="MVO151" s="140"/>
      <c r="MVP151" s="140"/>
      <c r="MVQ151" s="140"/>
      <c r="MVR151" s="140"/>
      <c r="MVS151" s="140"/>
      <c r="MVT151" s="140"/>
      <c r="MVU151" s="140"/>
      <c r="MVV151" s="140"/>
      <c r="MVW151" s="140"/>
      <c r="MVX151" s="140"/>
      <c r="MVY151" s="140"/>
      <c r="MVZ151" s="140"/>
      <c r="MWA151" s="140"/>
      <c r="MWB151" s="140"/>
      <c r="MWC151" s="140"/>
      <c r="MWD151" s="140"/>
      <c r="MWE151" s="140"/>
      <c r="MWF151" s="140"/>
      <c r="MWG151" s="140"/>
      <c r="MWH151" s="140"/>
      <c r="MWI151" s="140"/>
      <c r="MWJ151" s="140"/>
      <c r="MWK151" s="140"/>
      <c r="MWL151" s="140"/>
      <c r="MWM151" s="140"/>
      <c r="MWN151" s="140"/>
      <c r="MWO151" s="140"/>
      <c r="MWP151" s="140"/>
      <c r="MWQ151" s="140"/>
      <c r="MWR151" s="140"/>
      <c r="MWS151" s="140"/>
      <c r="MWT151" s="140"/>
      <c r="MWU151" s="140"/>
      <c r="MWV151" s="140"/>
      <c r="MWW151" s="140"/>
      <c r="MWX151" s="140"/>
      <c r="MWY151" s="140"/>
      <c r="MWZ151" s="140"/>
      <c r="MXA151" s="140"/>
      <c r="MXB151" s="140"/>
      <c r="MXC151" s="140"/>
      <c r="MXD151" s="140"/>
      <c r="MXE151" s="140"/>
      <c r="MXF151" s="140"/>
      <c r="MXG151" s="140"/>
      <c r="MXH151" s="140"/>
      <c r="MXI151" s="140"/>
      <c r="MXJ151" s="140"/>
      <c r="MXK151" s="140"/>
      <c r="MXL151" s="140"/>
      <c r="MXM151" s="140"/>
      <c r="MXN151" s="140"/>
      <c r="MXO151" s="140"/>
      <c r="MXP151" s="140"/>
      <c r="MXQ151" s="140"/>
      <c r="MXR151" s="140"/>
      <c r="MXS151" s="140"/>
      <c r="MXT151" s="140"/>
      <c r="MXU151" s="140"/>
      <c r="MXV151" s="140"/>
      <c r="MXW151" s="140"/>
      <c r="MXX151" s="140"/>
      <c r="MXY151" s="140"/>
      <c r="MXZ151" s="140"/>
      <c r="MYA151" s="140"/>
      <c r="MYB151" s="140"/>
      <c r="MYC151" s="140"/>
      <c r="MYD151" s="140"/>
      <c r="MYE151" s="140"/>
      <c r="MYF151" s="140"/>
      <c r="MYG151" s="140"/>
      <c r="MYH151" s="140"/>
      <c r="MYI151" s="140"/>
      <c r="MYJ151" s="140"/>
      <c r="MYK151" s="140"/>
      <c r="MYL151" s="140"/>
      <c r="MYM151" s="140"/>
      <c r="MYN151" s="140"/>
      <c r="MYO151" s="140"/>
      <c r="MYP151" s="140"/>
      <c r="MYQ151" s="140"/>
      <c r="MYR151" s="140"/>
      <c r="MYS151" s="140"/>
      <c r="MYT151" s="140"/>
      <c r="MYU151" s="140"/>
      <c r="MYV151" s="140"/>
      <c r="MYW151" s="140"/>
      <c r="MYX151" s="140"/>
      <c r="MYY151" s="140"/>
      <c r="MYZ151" s="140"/>
      <c r="MZA151" s="140"/>
      <c r="MZB151" s="140"/>
      <c r="MZC151" s="140"/>
      <c r="MZD151" s="140"/>
      <c r="MZE151" s="140"/>
      <c r="MZF151" s="140"/>
      <c r="MZG151" s="140"/>
      <c r="MZH151" s="140"/>
      <c r="MZI151" s="140"/>
      <c r="MZJ151" s="140"/>
      <c r="MZK151" s="140"/>
      <c r="MZL151" s="140"/>
      <c r="MZM151" s="140"/>
      <c r="MZN151" s="140"/>
      <c r="MZO151" s="140"/>
      <c r="MZP151" s="140"/>
      <c r="MZQ151" s="140"/>
      <c r="MZR151" s="140"/>
      <c r="MZS151" s="140"/>
      <c r="MZT151" s="140"/>
      <c r="MZU151" s="140"/>
      <c r="MZV151" s="140"/>
      <c r="MZW151" s="140"/>
      <c r="MZX151" s="140"/>
      <c r="MZY151" s="140"/>
      <c r="MZZ151" s="140"/>
      <c r="NAA151" s="140"/>
      <c r="NAB151" s="140"/>
      <c r="NAC151" s="140"/>
      <c r="NAD151" s="140"/>
      <c r="NAE151" s="140"/>
      <c r="NAF151" s="140"/>
      <c r="NAG151" s="140"/>
      <c r="NAH151" s="140"/>
      <c r="NAI151" s="140"/>
      <c r="NAJ151" s="140"/>
      <c r="NAK151" s="140"/>
      <c r="NAL151" s="140"/>
      <c r="NAM151" s="140"/>
      <c r="NAN151" s="140"/>
      <c r="NAO151" s="140"/>
      <c r="NAP151" s="140"/>
      <c r="NAQ151" s="140"/>
      <c r="NAR151" s="140"/>
      <c r="NAS151" s="140"/>
      <c r="NAT151" s="140"/>
      <c r="NAU151" s="140"/>
      <c r="NAV151" s="140"/>
      <c r="NAW151" s="140"/>
      <c r="NAX151" s="140"/>
      <c r="NAY151" s="140"/>
      <c r="NAZ151" s="140"/>
      <c r="NBA151" s="140"/>
      <c r="NBB151" s="140"/>
      <c r="NBC151" s="140"/>
      <c r="NBD151" s="140"/>
      <c r="NBE151" s="140"/>
      <c r="NBF151" s="140"/>
      <c r="NBG151" s="140"/>
      <c r="NBH151" s="140"/>
      <c r="NBI151" s="140"/>
      <c r="NBJ151" s="140"/>
      <c r="NBK151" s="140"/>
      <c r="NBL151" s="140"/>
      <c r="NBM151" s="140"/>
      <c r="NBN151" s="140"/>
      <c r="NBO151" s="140"/>
      <c r="NBP151" s="140"/>
      <c r="NBQ151" s="140"/>
      <c r="NBR151" s="140"/>
      <c r="NBS151" s="140"/>
      <c r="NBT151" s="140"/>
      <c r="NBU151" s="140"/>
      <c r="NBV151" s="140"/>
      <c r="NBW151" s="140"/>
      <c r="NBX151" s="140"/>
      <c r="NBY151" s="140"/>
      <c r="NBZ151" s="140"/>
      <c r="NCA151" s="140"/>
      <c r="NCB151" s="140"/>
      <c r="NCC151" s="140"/>
      <c r="NCD151" s="140"/>
      <c r="NCE151" s="140"/>
      <c r="NCF151" s="140"/>
      <c r="NCG151" s="140"/>
      <c r="NCH151" s="140"/>
      <c r="NCI151" s="140"/>
      <c r="NCJ151" s="140"/>
      <c r="NCK151" s="140"/>
      <c r="NCL151" s="140"/>
      <c r="NCM151" s="140"/>
      <c r="NCN151" s="140"/>
      <c r="NCO151" s="140"/>
      <c r="NCP151" s="140"/>
      <c r="NCQ151" s="140"/>
      <c r="NCR151" s="140"/>
      <c r="NCS151" s="140"/>
      <c r="NCT151" s="140"/>
      <c r="NCU151" s="140"/>
      <c r="NCV151" s="140"/>
      <c r="NCW151" s="140"/>
      <c r="NCX151" s="140"/>
      <c r="NCY151" s="140"/>
      <c r="NCZ151" s="140"/>
      <c r="NDA151" s="140"/>
      <c r="NDB151" s="140"/>
      <c r="NDC151" s="140"/>
      <c r="NDD151" s="140"/>
      <c r="NDE151" s="140"/>
      <c r="NDF151" s="140"/>
      <c r="NDG151" s="140"/>
      <c r="NDH151" s="140"/>
      <c r="NDI151" s="140"/>
      <c r="NDJ151" s="140"/>
      <c r="NDK151" s="140"/>
      <c r="NDL151" s="140"/>
      <c r="NDM151" s="140"/>
      <c r="NDN151" s="140"/>
      <c r="NDO151" s="140"/>
      <c r="NDP151" s="140"/>
      <c r="NDQ151" s="140"/>
      <c r="NDR151" s="140"/>
      <c r="NDS151" s="140"/>
      <c r="NDT151" s="140"/>
      <c r="NDU151" s="140"/>
      <c r="NDV151" s="140"/>
      <c r="NDW151" s="140"/>
      <c r="NDX151" s="140"/>
      <c r="NDY151" s="140"/>
      <c r="NDZ151" s="140"/>
      <c r="NEA151" s="140"/>
      <c r="NEB151" s="140"/>
      <c r="NEC151" s="140"/>
      <c r="NED151" s="140"/>
      <c r="NEE151" s="140"/>
      <c r="NEF151" s="140"/>
      <c r="NEG151" s="140"/>
      <c r="NEH151" s="140"/>
      <c r="NEI151" s="140"/>
      <c r="NEJ151" s="140"/>
      <c r="NEK151" s="140"/>
      <c r="NEL151" s="140"/>
      <c r="NEM151" s="140"/>
      <c r="NEN151" s="140"/>
      <c r="NEO151" s="140"/>
      <c r="NEP151" s="140"/>
      <c r="NEQ151" s="140"/>
      <c r="NER151" s="140"/>
      <c r="NES151" s="140"/>
      <c r="NET151" s="140"/>
      <c r="NEU151" s="140"/>
      <c r="NEV151" s="140"/>
      <c r="NEW151" s="140"/>
      <c r="NEX151" s="140"/>
      <c r="NEY151" s="140"/>
      <c r="NEZ151" s="140"/>
      <c r="NFA151" s="140"/>
      <c r="NFB151" s="140"/>
      <c r="NFC151" s="140"/>
      <c r="NFD151" s="140"/>
      <c r="NFE151" s="140"/>
      <c r="NFF151" s="140"/>
      <c r="NFG151" s="140"/>
      <c r="NFH151" s="140"/>
      <c r="NFI151" s="140"/>
      <c r="NFJ151" s="140"/>
      <c r="NFK151" s="140"/>
      <c r="NFL151" s="140"/>
      <c r="NFM151" s="140"/>
      <c r="NFN151" s="140"/>
      <c r="NFO151" s="140"/>
      <c r="NFP151" s="140"/>
      <c r="NFQ151" s="140"/>
      <c r="NFR151" s="140"/>
      <c r="NFS151" s="140"/>
      <c r="NFT151" s="140"/>
      <c r="NFU151" s="140"/>
      <c r="NFV151" s="140"/>
      <c r="NFW151" s="140"/>
      <c r="NFX151" s="140"/>
      <c r="NFY151" s="140"/>
      <c r="NFZ151" s="140"/>
      <c r="NGA151" s="140"/>
      <c r="NGB151" s="140"/>
      <c r="NGC151" s="140"/>
      <c r="NGD151" s="140"/>
      <c r="NGE151" s="140"/>
      <c r="NGF151" s="140"/>
      <c r="NGG151" s="140"/>
      <c r="NGH151" s="140"/>
      <c r="NGI151" s="140"/>
      <c r="NGJ151" s="140"/>
      <c r="NGK151" s="140"/>
      <c r="NGL151" s="140"/>
      <c r="NGM151" s="140"/>
      <c r="NGN151" s="140"/>
      <c r="NGO151" s="140"/>
      <c r="NGP151" s="140"/>
      <c r="NGQ151" s="140"/>
      <c r="NGR151" s="140"/>
      <c r="NGS151" s="140"/>
      <c r="NGT151" s="140"/>
      <c r="NGU151" s="140"/>
      <c r="NGV151" s="140"/>
      <c r="NGW151" s="140"/>
      <c r="NGX151" s="140"/>
      <c r="NGY151" s="140"/>
      <c r="NGZ151" s="140"/>
      <c r="NHA151" s="140"/>
      <c r="NHB151" s="140"/>
      <c r="NHC151" s="140"/>
      <c r="NHD151" s="140"/>
      <c r="NHE151" s="140"/>
      <c r="NHF151" s="140"/>
      <c r="NHG151" s="140"/>
      <c r="NHH151" s="140"/>
      <c r="NHI151" s="140"/>
      <c r="NHJ151" s="140"/>
      <c r="NHK151" s="140"/>
      <c r="NHL151" s="140"/>
      <c r="NHM151" s="140"/>
      <c r="NHN151" s="140"/>
      <c r="NHO151" s="140"/>
      <c r="NHP151" s="140"/>
      <c r="NHQ151" s="140"/>
      <c r="NHR151" s="140"/>
      <c r="NHS151" s="140"/>
      <c r="NHT151" s="140"/>
      <c r="NHU151" s="140"/>
      <c r="NHV151" s="140"/>
      <c r="NHW151" s="140"/>
      <c r="NHX151" s="140"/>
      <c r="NHY151" s="140"/>
      <c r="NHZ151" s="140"/>
      <c r="NIA151" s="140"/>
      <c r="NIB151" s="140"/>
      <c r="NIC151" s="140"/>
      <c r="NID151" s="140"/>
      <c r="NIE151" s="140"/>
      <c r="NIF151" s="140"/>
      <c r="NIG151" s="140"/>
      <c r="NIH151" s="140"/>
      <c r="NII151" s="140"/>
      <c r="NIJ151" s="140"/>
      <c r="NIK151" s="140"/>
      <c r="NIL151" s="140"/>
      <c r="NIM151" s="140"/>
      <c r="NIN151" s="140"/>
      <c r="NIO151" s="140"/>
      <c r="NIP151" s="140"/>
      <c r="NIQ151" s="140"/>
      <c r="NIR151" s="140"/>
      <c r="NIS151" s="140"/>
      <c r="NIT151" s="140"/>
      <c r="NIU151" s="140"/>
      <c r="NIV151" s="140"/>
      <c r="NIW151" s="140"/>
      <c r="NIX151" s="140"/>
      <c r="NIY151" s="140"/>
      <c r="NIZ151" s="140"/>
      <c r="NJA151" s="140"/>
      <c r="NJB151" s="140"/>
      <c r="NJC151" s="140"/>
      <c r="NJD151" s="140"/>
      <c r="NJE151" s="140"/>
      <c r="NJF151" s="140"/>
      <c r="NJG151" s="140"/>
      <c r="NJH151" s="140"/>
      <c r="NJI151" s="140"/>
      <c r="NJJ151" s="140"/>
      <c r="NJK151" s="140"/>
      <c r="NJL151" s="140"/>
      <c r="NJM151" s="140"/>
      <c r="NJN151" s="140"/>
      <c r="NJO151" s="140"/>
      <c r="NJP151" s="140"/>
      <c r="NJQ151" s="140"/>
      <c r="NJR151" s="140"/>
      <c r="NJS151" s="140"/>
      <c r="NJT151" s="140"/>
      <c r="NJU151" s="140"/>
      <c r="NJV151" s="140"/>
      <c r="NJW151" s="140"/>
      <c r="NJX151" s="140"/>
      <c r="NJY151" s="140"/>
      <c r="NJZ151" s="140"/>
      <c r="NKA151" s="140"/>
      <c r="NKB151" s="140"/>
      <c r="NKC151" s="140"/>
      <c r="NKD151" s="140"/>
      <c r="NKE151" s="140"/>
      <c r="NKF151" s="140"/>
      <c r="NKG151" s="140"/>
      <c r="NKH151" s="140"/>
      <c r="NKI151" s="140"/>
      <c r="NKJ151" s="140"/>
      <c r="NKK151" s="140"/>
      <c r="NKL151" s="140"/>
      <c r="NKM151" s="140"/>
      <c r="NKN151" s="140"/>
      <c r="NKO151" s="140"/>
      <c r="NKP151" s="140"/>
      <c r="NKQ151" s="140"/>
      <c r="NKR151" s="140"/>
      <c r="NKS151" s="140"/>
      <c r="NKT151" s="140"/>
      <c r="NKU151" s="140"/>
      <c r="NKV151" s="140"/>
      <c r="NKW151" s="140"/>
      <c r="NKX151" s="140"/>
      <c r="NKY151" s="140"/>
      <c r="NKZ151" s="140"/>
      <c r="NLA151" s="140"/>
      <c r="NLB151" s="140"/>
      <c r="NLC151" s="140"/>
      <c r="NLD151" s="140"/>
      <c r="NLE151" s="140"/>
      <c r="NLF151" s="140"/>
      <c r="NLG151" s="140"/>
      <c r="NLH151" s="140"/>
      <c r="NLI151" s="140"/>
      <c r="NLJ151" s="140"/>
      <c r="NLK151" s="140"/>
      <c r="NLL151" s="140"/>
      <c r="NLM151" s="140"/>
      <c r="NLN151" s="140"/>
      <c r="NLO151" s="140"/>
      <c r="NLP151" s="140"/>
      <c r="NLQ151" s="140"/>
      <c r="NLR151" s="140"/>
      <c r="NLS151" s="140"/>
      <c r="NLT151" s="140"/>
      <c r="NLU151" s="140"/>
      <c r="NLV151" s="140"/>
      <c r="NLW151" s="140"/>
      <c r="NLX151" s="140"/>
      <c r="NLY151" s="140"/>
      <c r="NLZ151" s="140"/>
      <c r="NMA151" s="140"/>
      <c r="NMB151" s="140"/>
      <c r="NMC151" s="140"/>
      <c r="NMD151" s="140"/>
      <c r="NME151" s="140"/>
      <c r="NMF151" s="140"/>
      <c r="NMG151" s="140"/>
      <c r="NMH151" s="140"/>
      <c r="NMI151" s="140"/>
      <c r="NMJ151" s="140"/>
      <c r="NMK151" s="140"/>
      <c r="NML151" s="140"/>
      <c r="NMM151" s="140"/>
      <c r="NMN151" s="140"/>
      <c r="NMO151" s="140"/>
      <c r="NMP151" s="140"/>
      <c r="NMQ151" s="140"/>
      <c r="NMR151" s="140"/>
      <c r="NMS151" s="140"/>
      <c r="NMT151" s="140"/>
      <c r="NMU151" s="140"/>
      <c r="NMV151" s="140"/>
      <c r="NMW151" s="140"/>
      <c r="NMX151" s="140"/>
      <c r="NMY151" s="140"/>
      <c r="NMZ151" s="140"/>
      <c r="NNA151" s="140"/>
      <c r="NNB151" s="140"/>
      <c r="NNC151" s="140"/>
      <c r="NND151" s="140"/>
      <c r="NNE151" s="140"/>
      <c r="NNF151" s="140"/>
      <c r="NNG151" s="140"/>
      <c r="NNH151" s="140"/>
      <c r="NNI151" s="140"/>
      <c r="NNJ151" s="140"/>
      <c r="NNK151" s="140"/>
      <c r="NNL151" s="140"/>
      <c r="NNM151" s="140"/>
      <c r="NNN151" s="140"/>
      <c r="NNO151" s="140"/>
      <c r="NNP151" s="140"/>
      <c r="NNQ151" s="140"/>
      <c r="NNR151" s="140"/>
      <c r="NNS151" s="140"/>
      <c r="NNT151" s="140"/>
      <c r="NNU151" s="140"/>
      <c r="NNV151" s="140"/>
      <c r="NNW151" s="140"/>
      <c r="NNX151" s="140"/>
      <c r="NNY151" s="140"/>
      <c r="NNZ151" s="140"/>
      <c r="NOA151" s="140"/>
      <c r="NOB151" s="140"/>
      <c r="NOC151" s="140"/>
      <c r="NOD151" s="140"/>
      <c r="NOE151" s="140"/>
      <c r="NOF151" s="140"/>
      <c r="NOG151" s="140"/>
      <c r="NOH151" s="140"/>
      <c r="NOI151" s="140"/>
      <c r="NOJ151" s="140"/>
      <c r="NOK151" s="140"/>
      <c r="NOL151" s="140"/>
      <c r="NOM151" s="140"/>
      <c r="NON151" s="140"/>
      <c r="NOO151" s="140"/>
      <c r="NOP151" s="140"/>
      <c r="NOQ151" s="140"/>
      <c r="NOR151" s="140"/>
      <c r="NOS151" s="140"/>
      <c r="NOT151" s="140"/>
      <c r="NOU151" s="140"/>
      <c r="NOV151" s="140"/>
      <c r="NOW151" s="140"/>
      <c r="NOX151" s="140"/>
      <c r="NOY151" s="140"/>
      <c r="NOZ151" s="140"/>
      <c r="NPA151" s="140"/>
      <c r="NPB151" s="140"/>
      <c r="NPC151" s="140"/>
      <c r="NPD151" s="140"/>
      <c r="NPE151" s="140"/>
      <c r="NPF151" s="140"/>
      <c r="NPG151" s="140"/>
      <c r="NPH151" s="140"/>
      <c r="NPI151" s="140"/>
      <c r="NPJ151" s="140"/>
      <c r="NPK151" s="140"/>
      <c r="NPL151" s="140"/>
      <c r="NPM151" s="140"/>
      <c r="NPN151" s="140"/>
      <c r="NPO151" s="140"/>
      <c r="NPP151" s="140"/>
      <c r="NPQ151" s="140"/>
      <c r="NPR151" s="140"/>
      <c r="NPS151" s="140"/>
      <c r="NPT151" s="140"/>
      <c r="NPU151" s="140"/>
      <c r="NPV151" s="140"/>
      <c r="NPW151" s="140"/>
      <c r="NPX151" s="140"/>
      <c r="NPY151" s="140"/>
      <c r="NPZ151" s="140"/>
      <c r="NQA151" s="140"/>
      <c r="NQB151" s="140"/>
      <c r="NQC151" s="140"/>
      <c r="NQD151" s="140"/>
      <c r="NQE151" s="140"/>
      <c r="NQF151" s="140"/>
      <c r="NQG151" s="140"/>
      <c r="NQH151" s="140"/>
      <c r="NQI151" s="140"/>
      <c r="NQJ151" s="140"/>
      <c r="NQK151" s="140"/>
      <c r="NQL151" s="140"/>
      <c r="NQM151" s="140"/>
      <c r="NQN151" s="140"/>
      <c r="NQO151" s="140"/>
      <c r="NQP151" s="140"/>
      <c r="NQQ151" s="140"/>
      <c r="NQR151" s="140"/>
      <c r="NQS151" s="140"/>
      <c r="NQT151" s="140"/>
      <c r="NQU151" s="140"/>
      <c r="NQV151" s="140"/>
      <c r="NQW151" s="140"/>
      <c r="NQX151" s="140"/>
      <c r="NQY151" s="140"/>
      <c r="NQZ151" s="140"/>
      <c r="NRA151" s="140"/>
      <c r="NRB151" s="140"/>
      <c r="NRC151" s="140"/>
      <c r="NRD151" s="140"/>
      <c r="NRE151" s="140"/>
      <c r="NRF151" s="140"/>
      <c r="NRG151" s="140"/>
      <c r="NRH151" s="140"/>
      <c r="NRI151" s="140"/>
      <c r="NRJ151" s="140"/>
      <c r="NRK151" s="140"/>
      <c r="NRL151" s="140"/>
      <c r="NRM151" s="140"/>
      <c r="NRN151" s="140"/>
      <c r="NRO151" s="140"/>
      <c r="NRP151" s="140"/>
      <c r="NRQ151" s="140"/>
      <c r="NRR151" s="140"/>
      <c r="NRS151" s="140"/>
      <c r="NRT151" s="140"/>
      <c r="NRU151" s="140"/>
      <c r="NRV151" s="140"/>
      <c r="NRW151" s="140"/>
      <c r="NRX151" s="140"/>
      <c r="NRY151" s="140"/>
      <c r="NRZ151" s="140"/>
      <c r="NSA151" s="140"/>
      <c r="NSB151" s="140"/>
      <c r="NSC151" s="140"/>
      <c r="NSD151" s="140"/>
      <c r="NSE151" s="140"/>
      <c r="NSF151" s="140"/>
      <c r="NSG151" s="140"/>
      <c r="NSH151" s="140"/>
      <c r="NSI151" s="140"/>
      <c r="NSJ151" s="140"/>
      <c r="NSK151" s="140"/>
      <c r="NSL151" s="140"/>
      <c r="NSM151" s="140"/>
      <c r="NSN151" s="140"/>
      <c r="NSO151" s="140"/>
      <c r="NSP151" s="140"/>
      <c r="NSQ151" s="140"/>
      <c r="NSR151" s="140"/>
      <c r="NSS151" s="140"/>
      <c r="NST151" s="140"/>
      <c r="NSU151" s="140"/>
      <c r="NSV151" s="140"/>
      <c r="NSW151" s="140"/>
      <c r="NSX151" s="140"/>
      <c r="NSY151" s="140"/>
      <c r="NSZ151" s="140"/>
      <c r="NTA151" s="140"/>
      <c r="NTB151" s="140"/>
      <c r="NTC151" s="140"/>
      <c r="NTD151" s="140"/>
      <c r="NTE151" s="140"/>
      <c r="NTF151" s="140"/>
      <c r="NTG151" s="140"/>
      <c r="NTH151" s="140"/>
      <c r="NTI151" s="140"/>
      <c r="NTJ151" s="140"/>
      <c r="NTK151" s="140"/>
      <c r="NTL151" s="140"/>
      <c r="NTM151" s="140"/>
      <c r="NTN151" s="140"/>
      <c r="NTO151" s="140"/>
      <c r="NTP151" s="140"/>
      <c r="NTQ151" s="140"/>
      <c r="NTR151" s="140"/>
      <c r="NTS151" s="140"/>
      <c r="NTT151" s="140"/>
      <c r="NTU151" s="140"/>
      <c r="NTV151" s="140"/>
      <c r="NTW151" s="140"/>
      <c r="NTX151" s="140"/>
      <c r="NTY151" s="140"/>
      <c r="NTZ151" s="140"/>
      <c r="NUA151" s="140"/>
      <c r="NUB151" s="140"/>
      <c r="NUC151" s="140"/>
      <c r="NUD151" s="140"/>
      <c r="NUE151" s="140"/>
      <c r="NUF151" s="140"/>
      <c r="NUG151" s="140"/>
      <c r="NUH151" s="140"/>
      <c r="NUI151" s="140"/>
      <c r="NUJ151" s="140"/>
      <c r="NUK151" s="140"/>
      <c r="NUL151" s="140"/>
      <c r="NUM151" s="140"/>
      <c r="NUN151" s="140"/>
      <c r="NUO151" s="140"/>
      <c r="NUP151" s="140"/>
      <c r="NUQ151" s="140"/>
      <c r="NUR151" s="140"/>
      <c r="NUS151" s="140"/>
      <c r="NUT151" s="140"/>
      <c r="NUU151" s="140"/>
      <c r="NUV151" s="140"/>
      <c r="NUW151" s="140"/>
      <c r="NUX151" s="140"/>
      <c r="NUY151" s="140"/>
      <c r="NUZ151" s="140"/>
      <c r="NVA151" s="140"/>
      <c r="NVB151" s="140"/>
      <c r="NVC151" s="140"/>
      <c r="NVD151" s="140"/>
      <c r="NVE151" s="140"/>
      <c r="NVF151" s="140"/>
      <c r="NVG151" s="140"/>
      <c r="NVH151" s="140"/>
      <c r="NVI151" s="140"/>
      <c r="NVJ151" s="140"/>
      <c r="NVK151" s="140"/>
      <c r="NVL151" s="140"/>
      <c r="NVM151" s="140"/>
      <c r="NVN151" s="140"/>
      <c r="NVO151" s="140"/>
      <c r="NVP151" s="140"/>
      <c r="NVQ151" s="140"/>
      <c r="NVR151" s="140"/>
      <c r="NVS151" s="140"/>
      <c r="NVT151" s="140"/>
      <c r="NVU151" s="140"/>
      <c r="NVV151" s="140"/>
      <c r="NVW151" s="140"/>
      <c r="NVX151" s="140"/>
      <c r="NVY151" s="140"/>
      <c r="NVZ151" s="140"/>
      <c r="NWA151" s="140"/>
      <c r="NWB151" s="140"/>
      <c r="NWC151" s="140"/>
      <c r="NWD151" s="140"/>
      <c r="NWE151" s="140"/>
      <c r="NWF151" s="140"/>
      <c r="NWG151" s="140"/>
      <c r="NWH151" s="140"/>
      <c r="NWI151" s="140"/>
      <c r="NWJ151" s="140"/>
      <c r="NWK151" s="140"/>
      <c r="NWL151" s="140"/>
      <c r="NWM151" s="140"/>
      <c r="NWN151" s="140"/>
      <c r="NWO151" s="140"/>
      <c r="NWP151" s="140"/>
      <c r="NWQ151" s="140"/>
      <c r="NWR151" s="140"/>
      <c r="NWS151" s="140"/>
      <c r="NWT151" s="140"/>
      <c r="NWU151" s="140"/>
      <c r="NWV151" s="140"/>
      <c r="NWW151" s="140"/>
      <c r="NWX151" s="140"/>
      <c r="NWY151" s="140"/>
      <c r="NWZ151" s="140"/>
      <c r="NXA151" s="140"/>
      <c r="NXB151" s="140"/>
      <c r="NXC151" s="140"/>
      <c r="NXD151" s="140"/>
      <c r="NXE151" s="140"/>
      <c r="NXF151" s="140"/>
      <c r="NXG151" s="140"/>
      <c r="NXH151" s="140"/>
      <c r="NXI151" s="140"/>
      <c r="NXJ151" s="140"/>
      <c r="NXK151" s="140"/>
      <c r="NXL151" s="140"/>
      <c r="NXM151" s="140"/>
      <c r="NXN151" s="140"/>
      <c r="NXO151" s="140"/>
      <c r="NXP151" s="140"/>
      <c r="NXQ151" s="140"/>
      <c r="NXR151" s="140"/>
      <c r="NXS151" s="140"/>
      <c r="NXT151" s="140"/>
      <c r="NXU151" s="140"/>
      <c r="NXV151" s="140"/>
      <c r="NXW151" s="140"/>
      <c r="NXX151" s="140"/>
      <c r="NXY151" s="140"/>
      <c r="NXZ151" s="140"/>
      <c r="NYA151" s="140"/>
      <c r="NYB151" s="140"/>
      <c r="NYC151" s="140"/>
      <c r="NYD151" s="140"/>
      <c r="NYE151" s="140"/>
      <c r="NYF151" s="140"/>
      <c r="NYG151" s="140"/>
      <c r="NYH151" s="140"/>
      <c r="NYI151" s="140"/>
      <c r="NYJ151" s="140"/>
      <c r="NYK151" s="140"/>
      <c r="NYL151" s="140"/>
      <c r="NYM151" s="140"/>
      <c r="NYN151" s="140"/>
      <c r="NYO151" s="140"/>
      <c r="NYP151" s="140"/>
      <c r="NYQ151" s="140"/>
      <c r="NYR151" s="140"/>
      <c r="NYS151" s="140"/>
      <c r="NYT151" s="140"/>
      <c r="NYU151" s="140"/>
      <c r="NYV151" s="140"/>
      <c r="NYW151" s="140"/>
      <c r="NYX151" s="140"/>
      <c r="NYY151" s="140"/>
      <c r="NYZ151" s="140"/>
      <c r="NZA151" s="140"/>
      <c r="NZB151" s="140"/>
      <c r="NZC151" s="140"/>
      <c r="NZD151" s="140"/>
      <c r="NZE151" s="140"/>
      <c r="NZF151" s="140"/>
      <c r="NZG151" s="140"/>
      <c r="NZH151" s="140"/>
      <c r="NZI151" s="140"/>
      <c r="NZJ151" s="140"/>
      <c r="NZK151" s="140"/>
      <c r="NZL151" s="140"/>
      <c r="NZM151" s="140"/>
      <c r="NZN151" s="140"/>
      <c r="NZO151" s="140"/>
      <c r="NZP151" s="140"/>
      <c r="NZQ151" s="140"/>
      <c r="NZR151" s="140"/>
      <c r="NZS151" s="140"/>
      <c r="NZT151" s="140"/>
      <c r="NZU151" s="140"/>
      <c r="NZV151" s="140"/>
      <c r="NZW151" s="140"/>
      <c r="NZX151" s="140"/>
      <c r="NZY151" s="140"/>
      <c r="NZZ151" s="140"/>
      <c r="OAA151" s="140"/>
      <c r="OAB151" s="140"/>
      <c r="OAC151" s="140"/>
      <c r="OAD151" s="140"/>
      <c r="OAE151" s="140"/>
      <c r="OAF151" s="140"/>
      <c r="OAG151" s="140"/>
      <c r="OAH151" s="140"/>
      <c r="OAI151" s="140"/>
      <c r="OAJ151" s="140"/>
      <c r="OAK151" s="140"/>
      <c r="OAL151" s="140"/>
      <c r="OAM151" s="140"/>
      <c r="OAN151" s="140"/>
      <c r="OAO151" s="140"/>
      <c r="OAP151" s="140"/>
      <c r="OAQ151" s="140"/>
      <c r="OAR151" s="140"/>
      <c r="OAS151" s="140"/>
      <c r="OAT151" s="140"/>
      <c r="OAU151" s="140"/>
      <c r="OAV151" s="140"/>
      <c r="OAW151" s="140"/>
      <c r="OAX151" s="140"/>
      <c r="OAY151" s="140"/>
      <c r="OAZ151" s="140"/>
      <c r="OBA151" s="140"/>
      <c r="OBB151" s="140"/>
      <c r="OBC151" s="140"/>
      <c r="OBD151" s="140"/>
      <c r="OBE151" s="140"/>
      <c r="OBF151" s="140"/>
      <c r="OBG151" s="140"/>
      <c r="OBH151" s="140"/>
      <c r="OBI151" s="140"/>
      <c r="OBJ151" s="140"/>
      <c r="OBK151" s="140"/>
      <c r="OBL151" s="140"/>
      <c r="OBM151" s="140"/>
      <c r="OBN151" s="140"/>
      <c r="OBO151" s="140"/>
      <c r="OBP151" s="140"/>
      <c r="OBQ151" s="140"/>
      <c r="OBR151" s="140"/>
      <c r="OBS151" s="140"/>
      <c r="OBT151" s="140"/>
      <c r="OBU151" s="140"/>
      <c r="OBV151" s="140"/>
      <c r="OBW151" s="140"/>
      <c r="OBX151" s="140"/>
      <c r="OBY151" s="140"/>
      <c r="OBZ151" s="140"/>
      <c r="OCA151" s="140"/>
      <c r="OCB151" s="140"/>
      <c r="OCC151" s="140"/>
      <c r="OCD151" s="140"/>
      <c r="OCE151" s="140"/>
      <c r="OCF151" s="140"/>
      <c r="OCG151" s="140"/>
      <c r="OCH151" s="140"/>
      <c r="OCI151" s="140"/>
      <c r="OCJ151" s="140"/>
      <c r="OCK151" s="140"/>
      <c r="OCL151" s="140"/>
      <c r="OCM151" s="140"/>
      <c r="OCN151" s="140"/>
      <c r="OCO151" s="140"/>
      <c r="OCP151" s="140"/>
      <c r="OCQ151" s="140"/>
      <c r="OCR151" s="140"/>
      <c r="OCS151" s="140"/>
      <c r="OCT151" s="140"/>
      <c r="OCU151" s="140"/>
      <c r="OCV151" s="140"/>
      <c r="OCW151" s="140"/>
      <c r="OCX151" s="140"/>
      <c r="OCY151" s="140"/>
      <c r="OCZ151" s="140"/>
      <c r="ODA151" s="140"/>
      <c r="ODB151" s="140"/>
      <c r="ODC151" s="140"/>
      <c r="ODD151" s="140"/>
      <c r="ODE151" s="140"/>
      <c r="ODF151" s="140"/>
      <c r="ODG151" s="140"/>
      <c r="ODH151" s="140"/>
      <c r="ODI151" s="140"/>
      <c r="ODJ151" s="140"/>
      <c r="ODK151" s="140"/>
      <c r="ODL151" s="140"/>
      <c r="ODM151" s="140"/>
      <c r="ODN151" s="140"/>
      <c r="ODO151" s="140"/>
      <c r="ODP151" s="140"/>
      <c r="ODQ151" s="140"/>
      <c r="ODR151" s="140"/>
      <c r="ODS151" s="140"/>
      <c r="ODT151" s="140"/>
      <c r="ODU151" s="140"/>
      <c r="ODV151" s="140"/>
      <c r="ODW151" s="140"/>
      <c r="ODX151" s="140"/>
      <c r="ODY151" s="140"/>
      <c r="ODZ151" s="140"/>
      <c r="OEA151" s="140"/>
      <c r="OEB151" s="140"/>
      <c r="OEC151" s="140"/>
      <c r="OED151" s="140"/>
      <c r="OEE151" s="140"/>
      <c r="OEF151" s="140"/>
      <c r="OEG151" s="140"/>
      <c r="OEH151" s="140"/>
      <c r="OEI151" s="140"/>
      <c r="OEJ151" s="140"/>
      <c r="OEK151" s="140"/>
      <c r="OEL151" s="140"/>
      <c r="OEM151" s="140"/>
      <c r="OEN151" s="140"/>
      <c r="OEO151" s="140"/>
      <c r="OEP151" s="140"/>
      <c r="OEQ151" s="140"/>
      <c r="OER151" s="140"/>
      <c r="OES151" s="140"/>
      <c r="OET151" s="140"/>
      <c r="OEU151" s="140"/>
      <c r="OEV151" s="140"/>
      <c r="OEW151" s="140"/>
      <c r="OEX151" s="140"/>
      <c r="OEY151" s="140"/>
      <c r="OEZ151" s="140"/>
      <c r="OFA151" s="140"/>
      <c r="OFB151" s="140"/>
      <c r="OFC151" s="140"/>
      <c r="OFD151" s="140"/>
      <c r="OFE151" s="140"/>
      <c r="OFF151" s="140"/>
      <c r="OFG151" s="140"/>
      <c r="OFH151" s="140"/>
      <c r="OFI151" s="140"/>
      <c r="OFJ151" s="140"/>
      <c r="OFK151" s="140"/>
      <c r="OFL151" s="140"/>
      <c r="OFM151" s="140"/>
      <c r="OFN151" s="140"/>
      <c r="OFO151" s="140"/>
      <c r="OFP151" s="140"/>
      <c r="OFQ151" s="140"/>
      <c r="OFR151" s="140"/>
      <c r="OFS151" s="140"/>
      <c r="OFT151" s="140"/>
      <c r="OFU151" s="140"/>
      <c r="OFV151" s="140"/>
      <c r="OFW151" s="140"/>
      <c r="OFX151" s="140"/>
      <c r="OFY151" s="140"/>
      <c r="OFZ151" s="140"/>
      <c r="OGA151" s="140"/>
      <c r="OGB151" s="140"/>
      <c r="OGC151" s="140"/>
      <c r="OGD151" s="140"/>
      <c r="OGE151" s="140"/>
      <c r="OGF151" s="140"/>
      <c r="OGG151" s="140"/>
      <c r="OGH151" s="140"/>
      <c r="OGI151" s="140"/>
      <c r="OGJ151" s="140"/>
      <c r="OGK151" s="140"/>
      <c r="OGL151" s="140"/>
      <c r="OGM151" s="140"/>
      <c r="OGN151" s="140"/>
      <c r="OGO151" s="140"/>
      <c r="OGP151" s="140"/>
      <c r="OGQ151" s="140"/>
      <c r="OGR151" s="140"/>
      <c r="OGS151" s="140"/>
      <c r="OGT151" s="140"/>
      <c r="OGU151" s="140"/>
      <c r="OGV151" s="140"/>
      <c r="OGW151" s="140"/>
      <c r="OGX151" s="140"/>
      <c r="OGY151" s="140"/>
      <c r="OGZ151" s="140"/>
      <c r="OHA151" s="140"/>
      <c r="OHB151" s="140"/>
      <c r="OHC151" s="140"/>
      <c r="OHD151" s="140"/>
      <c r="OHE151" s="140"/>
      <c r="OHF151" s="140"/>
      <c r="OHG151" s="140"/>
      <c r="OHH151" s="140"/>
      <c r="OHI151" s="140"/>
      <c r="OHJ151" s="140"/>
      <c r="OHK151" s="140"/>
      <c r="OHL151" s="140"/>
      <c r="OHM151" s="140"/>
      <c r="OHN151" s="140"/>
      <c r="OHO151" s="140"/>
      <c r="OHP151" s="140"/>
      <c r="OHQ151" s="140"/>
      <c r="OHR151" s="140"/>
      <c r="OHS151" s="140"/>
      <c r="OHT151" s="140"/>
      <c r="OHU151" s="140"/>
      <c r="OHV151" s="140"/>
      <c r="OHW151" s="140"/>
      <c r="OHX151" s="140"/>
      <c r="OHY151" s="140"/>
      <c r="OHZ151" s="140"/>
      <c r="OIA151" s="140"/>
      <c r="OIB151" s="140"/>
      <c r="OIC151" s="140"/>
      <c r="OID151" s="140"/>
      <c r="OIE151" s="140"/>
      <c r="OIF151" s="140"/>
      <c r="OIG151" s="140"/>
      <c r="OIH151" s="140"/>
      <c r="OII151" s="140"/>
      <c r="OIJ151" s="140"/>
      <c r="OIK151" s="140"/>
      <c r="OIL151" s="140"/>
      <c r="OIM151" s="140"/>
      <c r="OIN151" s="140"/>
      <c r="OIO151" s="140"/>
      <c r="OIP151" s="140"/>
      <c r="OIQ151" s="140"/>
      <c r="OIR151" s="140"/>
      <c r="OIS151" s="140"/>
      <c r="OIT151" s="140"/>
      <c r="OIU151" s="140"/>
      <c r="OIV151" s="140"/>
      <c r="OIW151" s="140"/>
      <c r="OIX151" s="140"/>
      <c r="OIY151" s="140"/>
      <c r="OIZ151" s="140"/>
      <c r="OJA151" s="140"/>
      <c r="OJB151" s="140"/>
      <c r="OJC151" s="140"/>
      <c r="OJD151" s="140"/>
      <c r="OJE151" s="140"/>
      <c r="OJF151" s="140"/>
      <c r="OJG151" s="140"/>
      <c r="OJH151" s="140"/>
      <c r="OJI151" s="140"/>
      <c r="OJJ151" s="140"/>
      <c r="OJK151" s="140"/>
      <c r="OJL151" s="140"/>
      <c r="OJM151" s="140"/>
      <c r="OJN151" s="140"/>
      <c r="OJO151" s="140"/>
      <c r="OJP151" s="140"/>
      <c r="OJQ151" s="140"/>
      <c r="OJR151" s="140"/>
      <c r="OJS151" s="140"/>
      <c r="OJT151" s="140"/>
      <c r="OJU151" s="140"/>
      <c r="OJV151" s="140"/>
      <c r="OJW151" s="140"/>
      <c r="OJX151" s="140"/>
      <c r="OJY151" s="140"/>
      <c r="OJZ151" s="140"/>
      <c r="OKA151" s="140"/>
      <c r="OKB151" s="140"/>
      <c r="OKC151" s="140"/>
      <c r="OKD151" s="140"/>
      <c r="OKE151" s="140"/>
      <c r="OKF151" s="140"/>
      <c r="OKG151" s="140"/>
      <c r="OKH151" s="140"/>
      <c r="OKI151" s="140"/>
      <c r="OKJ151" s="140"/>
      <c r="OKK151" s="140"/>
      <c r="OKL151" s="140"/>
      <c r="OKM151" s="140"/>
      <c r="OKN151" s="140"/>
      <c r="OKO151" s="140"/>
      <c r="OKP151" s="140"/>
      <c r="OKQ151" s="140"/>
      <c r="OKR151" s="140"/>
      <c r="OKS151" s="140"/>
      <c r="OKT151" s="140"/>
      <c r="OKU151" s="140"/>
      <c r="OKV151" s="140"/>
      <c r="OKW151" s="140"/>
      <c r="OKX151" s="140"/>
      <c r="OKY151" s="140"/>
      <c r="OKZ151" s="140"/>
      <c r="OLA151" s="140"/>
      <c r="OLB151" s="140"/>
      <c r="OLC151" s="140"/>
      <c r="OLD151" s="140"/>
      <c r="OLE151" s="140"/>
      <c r="OLF151" s="140"/>
      <c r="OLG151" s="140"/>
      <c r="OLH151" s="140"/>
      <c r="OLI151" s="140"/>
      <c r="OLJ151" s="140"/>
      <c r="OLK151" s="140"/>
      <c r="OLL151" s="140"/>
      <c r="OLM151" s="140"/>
      <c r="OLN151" s="140"/>
      <c r="OLO151" s="140"/>
      <c r="OLP151" s="140"/>
      <c r="OLQ151" s="140"/>
      <c r="OLR151" s="140"/>
      <c r="OLS151" s="140"/>
      <c r="OLT151" s="140"/>
      <c r="OLU151" s="140"/>
      <c r="OLV151" s="140"/>
      <c r="OLW151" s="140"/>
      <c r="OLX151" s="140"/>
      <c r="OLY151" s="140"/>
      <c r="OLZ151" s="140"/>
      <c r="OMA151" s="140"/>
      <c r="OMB151" s="140"/>
      <c r="OMC151" s="140"/>
      <c r="OMD151" s="140"/>
      <c r="OME151" s="140"/>
      <c r="OMF151" s="140"/>
      <c r="OMG151" s="140"/>
      <c r="OMH151" s="140"/>
      <c r="OMI151" s="140"/>
      <c r="OMJ151" s="140"/>
      <c r="OMK151" s="140"/>
      <c r="OML151" s="140"/>
      <c r="OMM151" s="140"/>
      <c r="OMN151" s="140"/>
      <c r="OMO151" s="140"/>
      <c r="OMP151" s="140"/>
      <c r="OMQ151" s="140"/>
      <c r="OMR151" s="140"/>
      <c r="OMS151" s="140"/>
      <c r="OMT151" s="140"/>
      <c r="OMU151" s="140"/>
      <c r="OMV151" s="140"/>
      <c r="OMW151" s="140"/>
      <c r="OMX151" s="140"/>
      <c r="OMY151" s="140"/>
      <c r="OMZ151" s="140"/>
      <c r="ONA151" s="140"/>
      <c r="ONB151" s="140"/>
      <c r="ONC151" s="140"/>
      <c r="OND151" s="140"/>
      <c r="ONE151" s="140"/>
      <c r="ONF151" s="140"/>
      <c r="ONG151" s="140"/>
      <c r="ONH151" s="140"/>
      <c r="ONI151" s="140"/>
      <c r="ONJ151" s="140"/>
      <c r="ONK151" s="140"/>
      <c r="ONL151" s="140"/>
      <c r="ONM151" s="140"/>
      <c r="ONN151" s="140"/>
      <c r="ONO151" s="140"/>
      <c r="ONP151" s="140"/>
      <c r="ONQ151" s="140"/>
      <c r="ONR151" s="140"/>
      <c r="ONS151" s="140"/>
      <c r="ONT151" s="140"/>
      <c r="ONU151" s="140"/>
      <c r="ONV151" s="140"/>
      <c r="ONW151" s="140"/>
      <c r="ONX151" s="140"/>
      <c r="ONY151" s="140"/>
      <c r="ONZ151" s="140"/>
      <c r="OOA151" s="140"/>
      <c r="OOB151" s="140"/>
      <c r="OOC151" s="140"/>
      <c r="OOD151" s="140"/>
      <c r="OOE151" s="140"/>
      <c r="OOF151" s="140"/>
      <c r="OOG151" s="140"/>
      <c r="OOH151" s="140"/>
      <c r="OOI151" s="140"/>
      <c r="OOJ151" s="140"/>
      <c r="OOK151" s="140"/>
      <c r="OOL151" s="140"/>
      <c r="OOM151" s="140"/>
      <c r="OON151" s="140"/>
      <c r="OOO151" s="140"/>
      <c r="OOP151" s="140"/>
      <c r="OOQ151" s="140"/>
      <c r="OOR151" s="140"/>
      <c r="OOS151" s="140"/>
      <c r="OOT151" s="140"/>
      <c r="OOU151" s="140"/>
      <c r="OOV151" s="140"/>
      <c r="OOW151" s="140"/>
      <c r="OOX151" s="140"/>
      <c r="OOY151" s="140"/>
      <c r="OOZ151" s="140"/>
      <c r="OPA151" s="140"/>
      <c r="OPB151" s="140"/>
      <c r="OPC151" s="140"/>
      <c r="OPD151" s="140"/>
      <c r="OPE151" s="140"/>
      <c r="OPF151" s="140"/>
      <c r="OPG151" s="140"/>
      <c r="OPH151" s="140"/>
      <c r="OPI151" s="140"/>
      <c r="OPJ151" s="140"/>
      <c r="OPK151" s="140"/>
      <c r="OPL151" s="140"/>
      <c r="OPM151" s="140"/>
      <c r="OPN151" s="140"/>
      <c r="OPO151" s="140"/>
      <c r="OPP151" s="140"/>
      <c r="OPQ151" s="140"/>
      <c r="OPR151" s="140"/>
      <c r="OPS151" s="140"/>
      <c r="OPT151" s="140"/>
      <c r="OPU151" s="140"/>
      <c r="OPV151" s="140"/>
      <c r="OPW151" s="140"/>
      <c r="OPX151" s="140"/>
      <c r="OPY151" s="140"/>
      <c r="OPZ151" s="140"/>
      <c r="OQA151" s="140"/>
      <c r="OQB151" s="140"/>
      <c r="OQC151" s="140"/>
      <c r="OQD151" s="140"/>
      <c r="OQE151" s="140"/>
      <c r="OQF151" s="140"/>
      <c r="OQG151" s="140"/>
      <c r="OQH151" s="140"/>
      <c r="OQI151" s="140"/>
      <c r="OQJ151" s="140"/>
      <c r="OQK151" s="140"/>
      <c r="OQL151" s="140"/>
      <c r="OQM151" s="140"/>
      <c r="OQN151" s="140"/>
      <c r="OQO151" s="140"/>
      <c r="OQP151" s="140"/>
      <c r="OQQ151" s="140"/>
      <c r="OQR151" s="140"/>
      <c r="OQS151" s="140"/>
      <c r="OQT151" s="140"/>
      <c r="OQU151" s="140"/>
      <c r="OQV151" s="140"/>
      <c r="OQW151" s="140"/>
      <c r="OQX151" s="140"/>
      <c r="OQY151" s="140"/>
      <c r="OQZ151" s="140"/>
      <c r="ORA151" s="140"/>
      <c r="ORB151" s="140"/>
      <c r="ORC151" s="140"/>
      <c r="ORD151" s="140"/>
      <c r="ORE151" s="140"/>
      <c r="ORF151" s="140"/>
      <c r="ORG151" s="140"/>
      <c r="ORH151" s="140"/>
      <c r="ORI151" s="140"/>
      <c r="ORJ151" s="140"/>
      <c r="ORK151" s="140"/>
      <c r="ORL151" s="140"/>
      <c r="ORM151" s="140"/>
      <c r="ORN151" s="140"/>
      <c r="ORO151" s="140"/>
      <c r="ORP151" s="140"/>
      <c r="ORQ151" s="140"/>
      <c r="ORR151" s="140"/>
      <c r="ORS151" s="140"/>
      <c r="ORT151" s="140"/>
      <c r="ORU151" s="140"/>
      <c r="ORV151" s="140"/>
      <c r="ORW151" s="140"/>
      <c r="ORX151" s="140"/>
      <c r="ORY151" s="140"/>
      <c r="ORZ151" s="140"/>
      <c r="OSA151" s="140"/>
      <c r="OSB151" s="140"/>
      <c r="OSC151" s="140"/>
      <c r="OSD151" s="140"/>
      <c r="OSE151" s="140"/>
      <c r="OSF151" s="140"/>
      <c r="OSG151" s="140"/>
      <c r="OSH151" s="140"/>
      <c r="OSI151" s="140"/>
      <c r="OSJ151" s="140"/>
      <c r="OSK151" s="140"/>
      <c r="OSL151" s="140"/>
      <c r="OSM151" s="140"/>
      <c r="OSN151" s="140"/>
      <c r="OSO151" s="140"/>
      <c r="OSP151" s="140"/>
      <c r="OSQ151" s="140"/>
      <c r="OSR151" s="140"/>
      <c r="OSS151" s="140"/>
      <c r="OST151" s="140"/>
      <c r="OSU151" s="140"/>
      <c r="OSV151" s="140"/>
      <c r="OSW151" s="140"/>
      <c r="OSX151" s="140"/>
      <c r="OSY151" s="140"/>
      <c r="OSZ151" s="140"/>
      <c r="OTA151" s="140"/>
      <c r="OTB151" s="140"/>
      <c r="OTC151" s="140"/>
      <c r="OTD151" s="140"/>
      <c r="OTE151" s="140"/>
      <c r="OTF151" s="140"/>
      <c r="OTG151" s="140"/>
      <c r="OTH151" s="140"/>
      <c r="OTI151" s="140"/>
      <c r="OTJ151" s="140"/>
      <c r="OTK151" s="140"/>
      <c r="OTL151" s="140"/>
      <c r="OTM151" s="140"/>
      <c r="OTN151" s="140"/>
      <c r="OTO151" s="140"/>
      <c r="OTP151" s="140"/>
      <c r="OTQ151" s="140"/>
      <c r="OTR151" s="140"/>
      <c r="OTS151" s="140"/>
      <c r="OTT151" s="140"/>
      <c r="OTU151" s="140"/>
      <c r="OTV151" s="140"/>
      <c r="OTW151" s="140"/>
      <c r="OTX151" s="140"/>
      <c r="OTY151" s="140"/>
      <c r="OTZ151" s="140"/>
      <c r="OUA151" s="140"/>
      <c r="OUB151" s="140"/>
      <c r="OUC151" s="140"/>
      <c r="OUD151" s="140"/>
      <c r="OUE151" s="140"/>
      <c r="OUF151" s="140"/>
      <c r="OUG151" s="140"/>
      <c r="OUH151" s="140"/>
      <c r="OUI151" s="140"/>
      <c r="OUJ151" s="140"/>
      <c r="OUK151" s="140"/>
      <c r="OUL151" s="140"/>
      <c r="OUM151" s="140"/>
      <c r="OUN151" s="140"/>
      <c r="OUO151" s="140"/>
      <c r="OUP151" s="140"/>
      <c r="OUQ151" s="140"/>
      <c r="OUR151" s="140"/>
      <c r="OUS151" s="140"/>
      <c r="OUT151" s="140"/>
      <c r="OUU151" s="140"/>
      <c r="OUV151" s="140"/>
      <c r="OUW151" s="140"/>
      <c r="OUX151" s="140"/>
      <c r="OUY151" s="140"/>
      <c r="OUZ151" s="140"/>
      <c r="OVA151" s="140"/>
      <c r="OVB151" s="140"/>
      <c r="OVC151" s="140"/>
      <c r="OVD151" s="140"/>
      <c r="OVE151" s="140"/>
      <c r="OVF151" s="140"/>
      <c r="OVG151" s="140"/>
      <c r="OVH151" s="140"/>
      <c r="OVI151" s="140"/>
      <c r="OVJ151" s="140"/>
      <c r="OVK151" s="140"/>
      <c r="OVL151" s="140"/>
      <c r="OVM151" s="140"/>
      <c r="OVN151" s="140"/>
      <c r="OVO151" s="140"/>
      <c r="OVP151" s="140"/>
      <c r="OVQ151" s="140"/>
      <c r="OVR151" s="140"/>
      <c r="OVS151" s="140"/>
      <c r="OVT151" s="140"/>
      <c r="OVU151" s="140"/>
      <c r="OVV151" s="140"/>
      <c r="OVW151" s="140"/>
      <c r="OVX151" s="140"/>
      <c r="OVY151" s="140"/>
      <c r="OVZ151" s="140"/>
      <c r="OWA151" s="140"/>
      <c r="OWB151" s="140"/>
      <c r="OWC151" s="140"/>
      <c r="OWD151" s="140"/>
      <c r="OWE151" s="140"/>
      <c r="OWF151" s="140"/>
      <c r="OWG151" s="140"/>
      <c r="OWH151" s="140"/>
      <c r="OWI151" s="140"/>
      <c r="OWJ151" s="140"/>
      <c r="OWK151" s="140"/>
      <c r="OWL151" s="140"/>
      <c r="OWM151" s="140"/>
      <c r="OWN151" s="140"/>
      <c r="OWO151" s="140"/>
      <c r="OWP151" s="140"/>
      <c r="OWQ151" s="140"/>
      <c r="OWR151" s="140"/>
      <c r="OWS151" s="140"/>
      <c r="OWT151" s="140"/>
      <c r="OWU151" s="140"/>
      <c r="OWV151" s="140"/>
      <c r="OWW151" s="140"/>
      <c r="OWX151" s="140"/>
      <c r="OWY151" s="140"/>
      <c r="OWZ151" s="140"/>
      <c r="OXA151" s="140"/>
      <c r="OXB151" s="140"/>
      <c r="OXC151" s="140"/>
      <c r="OXD151" s="140"/>
      <c r="OXE151" s="140"/>
      <c r="OXF151" s="140"/>
      <c r="OXG151" s="140"/>
      <c r="OXH151" s="140"/>
      <c r="OXI151" s="140"/>
      <c r="OXJ151" s="140"/>
      <c r="OXK151" s="140"/>
      <c r="OXL151" s="140"/>
      <c r="OXM151" s="140"/>
      <c r="OXN151" s="140"/>
      <c r="OXO151" s="140"/>
      <c r="OXP151" s="140"/>
      <c r="OXQ151" s="140"/>
      <c r="OXR151" s="140"/>
      <c r="OXS151" s="140"/>
      <c r="OXT151" s="140"/>
      <c r="OXU151" s="140"/>
      <c r="OXV151" s="140"/>
      <c r="OXW151" s="140"/>
      <c r="OXX151" s="140"/>
      <c r="OXY151" s="140"/>
      <c r="OXZ151" s="140"/>
      <c r="OYA151" s="140"/>
      <c r="OYB151" s="140"/>
      <c r="OYC151" s="140"/>
      <c r="OYD151" s="140"/>
      <c r="OYE151" s="140"/>
      <c r="OYF151" s="140"/>
      <c r="OYG151" s="140"/>
      <c r="OYH151" s="140"/>
      <c r="OYI151" s="140"/>
      <c r="OYJ151" s="140"/>
      <c r="OYK151" s="140"/>
      <c r="OYL151" s="140"/>
      <c r="OYM151" s="140"/>
      <c r="OYN151" s="140"/>
      <c r="OYO151" s="140"/>
      <c r="OYP151" s="140"/>
      <c r="OYQ151" s="140"/>
      <c r="OYR151" s="140"/>
      <c r="OYS151" s="140"/>
      <c r="OYT151" s="140"/>
      <c r="OYU151" s="140"/>
      <c r="OYV151" s="140"/>
      <c r="OYW151" s="140"/>
      <c r="OYX151" s="140"/>
      <c r="OYY151" s="140"/>
      <c r="OYZ151" s="140"/>
      <c r="OZA151" s="140"/>
      <c r="OZB151" s="140"/>
      <c r="OZC151" s="140"/>
      <c r="OZD151" s="140"/>
      <c r="OZE151" s="140"/>
      <c r="OZF151" s="140"/>
      <c r="OZG151" s="140"/>
      <c r="OZH151" s="140"/>
      <c r="OZI151" s="140"/>
      <c r="OZJ151" s="140"/>
      <c r="OZK151" s="140"/>
      <c r="OZL151" s="140"/>
      <c r="OZM151" s="140"/>
      <c r="OZN151" s="140"/>
      <c r="OZO151" s="140"/>
      <c r="OZP151" s="140"/>
      <c r="OZQ151" s="140"/>
      <c r="OZR151" s="140"/>
      <c r="OZS151" s="140"/>
      <c r="OZT151" s="140"/>
      <c r="OZU151" s="140"/>
      <c r="OZV151" s="140"/>
      <c r="OZW151" s="140"/>
      <c r="OZX151" s="140"/>
      <c r="OZY151" s="140"/>
      <c r="OZZ151" s="140"/>
      <c r="PAA151" s="140"/>
      <c r="PAB151" s="140"/>
      <c r="PAC151" s="140"/>
      <c r="PAD151" s="140"/>
      <c r="PAE151" s="140"/>
      <c r="PAF151" s="140"/>
      <c r="PAG151" s="140"/>
      <c r="PAH151" s="140"/>
      <c r="PAI151" s="140"/>
      <c r="PAJ151" s="140"/>
      <c r="PAK151" s="140"/>
      <c r="PAL151" s="140"/>
      <c r="PAM151" s="140"/>
      <c r="PAN151" s="140"/>
      <c r="PAO151" s="140"/>
      <c r="PAP151" s="140"/>
      <c r="PAQ151" s="140"/>
      <c r="PAR151" s="140"/>
      <c r="PAS151" s="140"/>
      <c r="PAT151" s="140"/>
      <c r="PAU151" s="140"/>
      <c r="PAV151" s="140"/>
      <c r="PAW151" s="140"/>
      <c r="PAX151" s="140"/>
      <c r="PAY151" s="140"/>
      <c r="PAZ151" s="140"/>
      <c r="PBA151" s="140"/>
      <c r="PBB151" s="140"/>
      <c r="PBC151" s="140"/>
      <c r="PBD151" s="140"/>
      <c r="PBE151" s="140"/>
      <c r="PBF151" s="140"/>
      <c r="PBG151" s="140"/>
      <c r="PBH151" s="140"/>
      <c r="PBI151" s="140"/>
      <c r="PBJ151" s="140"/>
      <c r="PBK151" s="140"/>
      <c r="PBL151" s="140"/>
      <c r="PBM151" s="140"/>
      <c r="PBN151" s="140"/>
      <c r="PBO151" s="140"/>
      <c r="PBP151" s="140"/>
      <c r="PBQ151" s="140"/>
      <c r="PBR151" s="140"/>
      <c r="PBS151" s="140"/>
      <c r="PBT151" s="140"/>
      <c r="PBU151" s="140"/>
      <c r="PBV151" s="140"/>
      <c r="PBW151" s="140"/>
      <c r="PBX151" s="140"/>
      <c r="PBY151" s="140"/>
      <c r="PBZ151" s="140"/>
      <c r="PCA151" s="140"/>
      <c r="PCB151" s="140"/>
      <c r="PCC151" s="140"/>
      <c r="PCD151" s="140"/>
      <c r="PCE151" s="140"/>
      <c r="PCF151" s="140"/>
      <c r="PCG151" s="140"/>
      <c r="PCH151" s="140"/>
      <c r="PCI151" s="140"/>
      <c r="PCJ151" s="140"/>
      <c r="PCK151" s="140"/>
      <c r="PCL151" s="140"/>
      <c r="PCM151" s="140"/>
      <c r="PCN151" s="140"/>
      <c r="PCO151" s="140"/>
      <c r="PCP151" s="140"/>
      <c r="PCQ151" s="140"/>
      <c r="PCR151" s="140"/>
      <c r="PCS151" s="140"/>
      <c r="PCT151" s="140"/>
      <c r="PCU151" s="140"/>
      <c r="PCV151" s="140"/>
      <c r="PCW151" s="140"/>
      <c r="PCX151" s="140"/>
      <c r="PCY151" s="140"/>
      <c r="PCZ151" s="140"/>
      <c r="PDA151" s="140"/>
      <c r="PDB151" s="140"/>
      <c r="PDC151" s="140"/>
      <c r="PDD151" s="140"/>
      <c r="PDE151" s="140"/>
      <c r="PDF151" s="140"/>
      <c r="PDG151" s="140"/>
      <c r="PDH151" s="140"/>
      <c r="PDI151" s="140"/>
      <c r="PDJ151" s="140"/>
      <c r="PDK151" s="140"/>
      <c r="PDL151" s="140"/>
      <c r="PDM151" s="140"/>
      <c r="PDN151" s="140"/>
      <c r="PDO151" s="140"/>
      <c r="PDP151" s="140"/>
      <c r="PDQ151" s="140"/>
      <c r="PDR151" s="140"/>
      <c r="PDS151" s="140"/>
      <c r="PDT151" s="140"/>
      <c r="PDU151" s="140"/>
      <c r="PDV151" s="140"/>
      <c r="PDW151" s="140"/>
      <c r="PDX151" s="140"/>
      <c r="PDY151" s="140"/>
      <c r="PDZ151" s="140"/>
      <c r="PEA151" s="140"/>
      <c r="PEB151" s="140"/>
      <c r="PEC151" s="140"/>
      <c r="PED151" s="140"/>
      <c r="PEE151" s="140"/>
      <c r="PEF151" s="140"/>
      <c r="PEG151" s="140"/>
      <c r="PEH151" s="140"/>
      <c r="PEI151" s="140"/>
      <c r="PEJ151" s="140"/>
      <c r="PEK151" s="140"/>
      <c r="PEL151" s="140"/>
      <c r="PEM151" s="140"/>
      <c r="PEN151" s="140"/>
      <c r="PEO151" s="140"/>
      <c r="PEP151" s="140"/>
      <c r="PEQ151" s="140"/>
      <c r="PER151" s="140"/>
      <c r="PES151" s="140"/>
      <c r="PET151" s="140"/>
      <c r="PEU151" s="140"/>
      <c r="PEV151" s="140"/>
      <c r="PEW151" s="140"/>
      <c r="PEX151" s="140"/>
      <c r="PEY151" s="140"/>
      <c r="PEZ151" s="140"/>
      <c r="PFA151" s="140"/>
      <c r="PFB151" s="140"/>
      <c r="PFC151" s="140"/>
      <c r="PFD151" s="140"/>
      <c r="PFE151" s="140"/>
      <c r="PFF151" s="140"/>
      <c r="PFG151" s="140"/>
      <c r="PFH151" s="140"/>
      <c r="PFI151" s="140"/>
      <c r="PFJ151" s="140"/>
      <c r="PFK151" s="140"/>
      <c r="PFL151" s="140"/>
      <c r="PFM151" s="140"/>
      <c r="PFN151" s="140"/>
      <c r="PFO151" s="140"/>
      <c r="PFP151" s="140"/>
      <c r="PFQ151" s="140"/>
      <c r="PFR151" s="140"/>
      <c r="PFS151" s="140"/>
      <c r="PFT151" s="140"/>
      <c r="PFU151" s="140"/>
      <c r="PFV151" s="140"/>
      <c r="PFW151" s="140"/>
      <c r="PFX151" s="140"/>
      <c r="PFY151" s="140"/>
      <c r="PFZ151" s="140"/>
      <c r="PGA151" s="140"/>
      <c r="PGB151" s="140"/>
      <c r="PGC151" s="140"/>
      <c r="PGD151" s="140"/>
      <c r="PGE151" s="140"/>
      <c r="PGF151" s="140"/>
      <c r="PGG151" s="140"/>
      <c r="PGH151" s="140"/>
      <c r="PGI151" s="140"/>
      <c r="PGJ151" s="140"/>
      <c r="PGK151" s="140"/>
      <c r="PGL151" s="140"/>
      <c r="PGM151" s="140"/>
      <c r="PGN151" s="140"/>
      <c r="PGO151" s="140"/>
      <c r="PGP151" s="140"/>
      <c r="PGQ151" s="140"/>
      <c r="PGR151" s="140"/>
      <c r="PGS151" s="140"/>
      <c r="PGT151" s="140"/>
      <c r="PGU151" s="140"/>
      <c r="PGV151" s="140"/>
      <c r="PGW151" s="140"/>
      <c r="PGX151" s="140"/>
      <c r="PGY151" s="140"/>
      <c r="PGZ151" s="140"/>
      <c r="PHA151" s="140"/>
      <c r="PHB151" s="140"/>
      <c r="PHC151" s="140"/>
      <c r="PHD151" s="140"/>
      <c r="PHE151" s="140"/>
      <c r="PHF151" s="140"/>
      <c r="PHG151" s="140"/>
      <c r="PHH151" s="140"/>
      <c r="PHI151" s="140"/>
      <c r="PHJ151" s="140"/>
      <c r="PHK151" s="140"/>
      <c r="PHL151" s="140"/>
      <c r="PHM151" s="140"/>
      <c r="PHN151" s="140"/>
      <c r="PHO151" s="140"/>
      <c r="PHP151" s="140"/>
      <c r="PHQ151" s="140"/>
      <c r="PHR151" s="140"/>
      <c r="PHS151" s="140"/>
      <c r="PHT151" s="140"/>
      <c r="PHU151" s="140"/>
      <c r="PHV151" s="140"/>
      <c r="PHW151" s="140"/>
      <c r="PHX151" s="140"/>
      <c r="PHY151" s="140"/>
      <c r="PHZ151" s="140"/>
      <c r="PIA151" s="140"/>
      <c r="PIB151" s="140"/>
      <c r="PIC151" s="140"/>
      <c r="PID151" s="140"/>
      <c r="PIE151" s="140"/>
      <c r="PIF151" s="140"/>
      <c r="PIG151" s="140"/>
      <c r="PIH151" s="140"/>
      <c r="PII151" s="140"/>
      <c r="PIJ151" s="140"/>
      <c r="PIK151" s="140"/>
      <c r="PIL151" s="140"/>
      <c r="PIM151" s="140"/>
      <c r="PIN151" s="140"/>
      <c r="PIO151" s="140"/>
      <c r="PIP151" s="140"/>
      <c r="PIQ151" s="140"/>
      <c r="PIR151" s="140"/>
      <c r="PIS151" s="140"/>
      <c r="PIT151" s="140"/>
      <c r="PIU151" s="140"/>
      <c r="PIV151" s="140"/>
      <c r="PIW151" s="140"/>
      <c r="PIX151" s="140"/>
      <c r="PIY151" s="140"/>
      <c r="PIZ151" s="140"/>
      <c r="PJA151" s="140"/>
      <c r="PJB151" s="140"/>
      <c r="PJC151" s="140"/>
      <c r="PJD151" s="140"/>
      <c r="PJE151" s="140"/>
      <c r="PJF151" s="140"/>
      <c r="PJG151" s="140"/>
      <c r="PJH151" s="140"/>
      <c r="PJI151" s="140"/>
      <c r="PJJ151" s="140"/>
      <c r="PJK151" s="140"/>
      <c r="PJL151" s="140"/>
      <c r="PJM151" s="140"/>
      <c r="PJN151" s="140"/>
      <c r="PJO151" s="140"/>
      <c r="PJP151" s="140"/>
      <c r="PJQ151" s="140"/>
      <c r="PJR151" s="140"/>
      <c r="PJS151" s="140"/>
      <c r="PJT151" s="140"/>
      <c r="PJU151" s="140"/>
      <c r="PJV151" s="140"/>
      <c r="PJW151" s="140"/>
      <c r="PJX151" s="140"/>
      <c r="PJY151" s="140"/>
      <c r="PJZ151" s="140"/>
      <c r="PKA151" s="140"/>
      <c r="PKB151" s="140"/>
      <c r="PKC151" s="140"/>
      <c r="PKD151" s="140"/>
      <c r="PKE151" s="140"/>
      <c r="PKF151" s="140"/>
      <c r="PKG151" s="140"/>
      <c r="PKH151" s="140"/>
      <c r="PKI151" s="140"/>
      <c r="PKJ151" s="140"/>
      <c r="PKK151" s="140"/>
      <c r="PKL151" s="140"/>
      <c r="PKM151" s="140"/>
      <c r="PKN151" s="140"/>
      <c r="PKO151" s="140"/>
      <c r="PKP151" s="140"/>
      <c r="PKQ151" s="140"/>
      <c r="PKR151" s="140"/>
      <c r="PKS151" s="140"/>
      <c r="PKT151" s="140"/>
      <c r="PKU151" s="140"/>
      <c r="PKV151" s="140"/>
      <c r="PKW151" s="140"/>
      <c r="PKX151" s="140"/>
      <c r="PKY151" s="140"/>
      <c r="PKZ151" s="140"/>
      <c r="PLA151" s="140"/>
      <c r="PLB151" s="140"/>
      <c r="PLC151" s="140"/>
      <c r="PLD151" s="140"/>
      <c r="PLE151" s="140"/>
      <c r="PLF151" s="140"/>
      <c r="PLG151" s="140"/>
      <c r="PLH151" s="140"/>
      <c r="PLI151" s="140"/>
      <c r="PLJ151" s="140"/>
      <c r="PLK151" s="140"/>
      <c r="PLL151" s="140"/>
      <c r="PLM151" s="140"/>
      <c r="PLN151" s="140"/>
      <c r="PLO151" s="140"/>
      <c r="PLP151" s="140"/>
      <c r="PLQ151" s="140"/>
      <c r="PLR151" s="140"/>
      <c r="PLS151" s="140"/>
      <c r="PLT151" s="140"/>
      <c r="PLU151" s="140"/>
      <c r="PLV151" s="140"/>
      <c r="PLW151" s="140"/>
      <c r="PLX151" s="140"/>
      <c r="PLY151" s="140"/>
      <c r="PLZ151" s="140"/>
      <c r="PMA151" s="140"/>
      <c r="PMB151" s="140"/>
      <c r="PMC151" s="140"/>
      <c r="PMD151" s="140"/>
      <c r="PME151" s="140"/>
      <c r="PMF151" s="140"/>
      <c r="PMG151" s="140"/>
      <c r="PMH151" s="140"/>
      <c r="PMI151" s="140"/>
      <c r="PMJ151" s="140"/>
      <c r="PMK151" s="140"/>
      <c r="PML151" s="140"/>
      <c r="PMM151" s="140"/>
      <c r="PMN151" s="140"/>
      <c r="PMO151" s="140"/>
      <c r="PMP151" s="140"/>
      <c r="PMQ151" s="140"/>
      <c r="PMR151" s="140"/>
      <c r="PMS151" s="140"/>
      <c r="PMT151" s="140"/>
      <c r="PMU151" s="140"/>
      <c r="PMV151" s="140"/>
      <c r="PMW151" s="140"/>
      <c r="PMX151" s="140"/>
      <c r="PMY151" s="140"/>
      <c r="PMZ151" s="140"/>
      <c r="PNA151" s="140"/>
      <c r="PNB151" s="140"/>
      <c r="PNC151" s="140"/>
      <c r="PND151" s="140"/>
      <c r="PNE151" s="140"/>
      <c r="PNF151" s="140"/>
      <c r="PNG151" s="140"/>
      <c r="PNH151" s="140"/>
      <c r="PNI151" s="140"/>
      <c r="PNJ151" s="140"/>
      <c r="PNK151" s="140"/>
      <c r="PNL151" s="140"/>
      <c r="PNM151" s="140"/>
      <c r="PNN151" s="140"/>
      <c r="PNO151" s="140"/>
      <c r="PNP151" s="140"/>
      <c r="PNQ151" s="140"/>
      <c r="PNR151" s="140"/>
      <c r="PNS151" s="140"/>
      <c r="PNT151" s="140"/>
      <c r="PNU151" s="140"/>
      <c r="PNV151" s="140"/>
      <c r="PNW151" s="140"/>
      <c r="PNX151" s="140"/>
      <c r="PNY151" s="140"/>
      <c r="PNZ151" s="140"/>
      <c r="POA151" s="140"/>
      <c r="POB151" s="140"/>
      <c r="POC151" s="140"/>
      <c r="POD151" s="140"/>
      <c r="POE151" s="140"/>
      <c r="POF151" s="140"/>
      <c r="POG151" s="140"/>
      <c r="POH151" s="140"/>
      <c r="POI151" s="140"/>
      <c r="POJ151" s="140"/>
      <c r="POK151" s="140"/>
      <c r="POL151" s="140"/>
      <c r="POM151" s="140"/>
      <c r="PON151" s="140"/>
      <c r="POO151" s="140"/>
      <c r="POP151" s="140"/>
      <c r="POQ151" s="140"/>
      <c r="POR151" s="140"/>
      <c r="POS151" s="140"/>
      <c r="POT151" s="140"/>
      <c r="POU151" s="140"/>
      <c r="POV151" s="140"/>
      <c r="POW151" s="140"/>
      <c r="POX151" s="140"/>
      <c r="POY151" s="140"/>
      <c r="POZ151" s="140"/>
      <c r="PPA151" s="140"/>
      <c r="PPB151" s="140"/>
      <c r="PPC151" s="140"/>
      <c r="PPD151" s="140"/>
      <c r="PPE151" s="140"/>
      <c r="PPF151" s="140"/>
      <c r="PPG151" s="140"/>
      <c r="PPH151" s="140"/>
      <c r="PPI151" s="140"/>
      <c r="PPJ151" s="140"/>
      <c r="PPK151" s="140"/>
      <c r="PPL151" s="140"/>
      <c r="PPM151" s="140"/>
      <c r="PPN151" s="140"/>
      <c r="PPO151" s="140"/>
      <c r="PPP151" s="140"/>
      <c r="PPQ151" s="140"/>
      <c r="PPR151" s="140"/>
      <c r="PPS151" s="140"/>
      <c r="PPT151" s="140"/>
      <c r="PPU151" s="140"/>
      <c r="PPV151" s="140"/>
      <c r="PPW151" s="140"/>
      <c r="PPX151" s="140"/>
      <c r="PPY151" s="140"/>
      <c r="PPZ151" s="140"/>
      <c r="PQA151" s="140"/>
      <c r="PQB151" s="140"/>
      <c r="PQC151" s="140"/>
      <c r="PQD151" s="140"/>
      <c r="PQE151" s="140"/>
      <c r="PQF151" s="140"/>
      <c r="PQG151" s="140"/>
      <c r="PQH151" s="140"/>
      <c r="PQI151" s="140"/>
      <c r="PQJ151" s="140"/>
      <c r="PQK151" s="140"/>
      <c r="PQL151" s="140"/>
      <c r="PQM151" s="140"/>
      <c r="PQN151" s="140"/>
      <c r="PQO151" s="140"/>
      <c r="PQP151" s="140"/>
      <c r="PQQ151" s="140"/>
      <c r="PQR151" s="140"/>
      <c r="PQS151" s="140"/>
      <c r="PQT151" s="140"/>
      <c r="PQU151" s="140"/>
      <c r="PQV151" s="140"/>
      <c r="PQW151" s="140"/>
      <c r="PQX151" s="140"/>
      <c r="PQY151" s="140"/>
      <c r="PQZ151" s="140"/>
      <c r="PRA151" s="140"/>
      <c r="PRB151" s="140"/>
      <c r="PRC151" s="140"/>
      <c r="PRD151" s="140"/>
      <c r="PRE151" s="140"/>
      <c r="PRF151" s="140"/>
      <c r="PRG151" s="140"/>
      <c r="PRH151" s="140"/>
      <c r="PRI151" s="140"/>
      <c r="PRJ151" s="140"/>
      <c r="PRK151" s="140"/>
      <c r="PRL151" s="140"/>
      <c r="PRM151" s="140"/>
      <c r="PRN151" s="140"/>
      <c r="PRO151" s="140"/>
      <c r="PRP151" s="140"/>
      <c r="PRQ151" s="140"/>
      <c r="PRR151" s="140"/>
      <c r="PRS151" s="140"/>
      <c r="PRT151" s="140"/>
      <c r="PRU151" s="140"/>
      <c r="PRV151" s="140"/>
      <c r="PRW151" s="140"/>
      <c r="PRX151" s="140"/>
      <c r="PRY151" s="140"/>
      <c r="PRZ151" s="140"/>
      <c r="PSA151" s="140"/>
      <c r="PSB151" s="140"/>
      <c r="PSC151" s="140"/>
      <c r="PSD151" s="140"/>
      <c r="PSE151" s="140"/>
      <c r="PSF151" s="140"/>
      <c r="PSG151" s="140"/>
      <c r="PSH151" s="140"/>
      <c r="PSI151" s="140"/>
      <c r="PSJ151" s="140"/>
      <c r="PSK151" s="140"/>
      <c r="PSL151" s="140"/>
      <c r="PSM151" s="140"/>
      <c r="PSN151" s="140"/>
      <c r="PSO151" s="140"/>
      <c r="PSP151" s="140"/>
      <c r="PSQ151" s="140"/>
      <c r="PSR151" s="140"/>
      <c r="PSS151" s="140"/>
      <c r="PST151" s="140"/>
      <c r="PSU151" s="140"/>
      <c r="PSV151" s="140"/>
      <c r="PSW151" s="140"/>
      <c r="PSX151" s="140"/>
      <c r="PSY151" s="140"/>
      <c r="PSZ151" s="140"/>
      <c r="PTA151" s="140"/>
      <c r="PTB151" s="140"/>
      <c r="PTC151" s="140"/>
      <c r="PTD151" s="140"/>
      <c r="PTE151" s="140"/>
      <c r="PTF151" s="140"/>
      <c r="PTG151" s="140"/>
      <c r="PTH151" s="140"/>
      <c r="PTI151" s="140"/>
      <c r="PTJ151" s="140"/>
      <c r="PTK151" s="140"/>
      <c r="PTL151" s="140"/>
      <c r="PTM151" s="140"/>
      <c r="PTN151" s="140"/>
      <c r="PTO151" s="140"/>
      <c r="PTP151" s="140"/>
      <c r="PTQ151" s="140"/>
      <c r="PTR151" s="140"/>
      <c r="PTS151" s="140"/>
      <c r="PTT151" s="140"/>
      <c r="PTU151" s="140"/>
      <c r="PTV151" s="140"/>
      <c r="PTW151" s="140"/>
      <c r="PTX151" s="140"/>
      <c r="PTY151" s="140"/>
      <c r="PTZ151" s="140"/>
      <c r="PUA151" s="140"/>
      <c r="PUB151" s="140"/>
      <c r="PUC151" s="140"/>
      <c r="PUD151" s="140"/>
      <c r="PUE151" s="140"/>
      <c r="PUF151" s="140"/>
      <c r="PUG151" s="140"/>
      <c r="PUH151" s="140"/>
      <c r="PUI151" s="140"/>
      <c r="PUJ151" s="140"/>
      <c r="PUK151" s="140"/>
      <c r="PUL151" s="140"/>
      <c r="PUM151" s="140"/>
      <c r="PUN151" s="140"/>
      <c r="PUO151" s="140"/>
      <c r="PUP151" s="140"/>
      <c r="PUQ151" s="140"/>
      <c r="PUR151" s="140"/>
      <c r="PUS151" s="140"/>
      <c r="PUT151" s="140"/>
      <c r="PUU151" s="140"/>
      <c r="PUV151" s="140"/>
      <c r="PUW151" s="140"/>
      <c r="PUX151" s="140"/>
      <c r="PUY151" s="140"/>
      <c r="PUZ151" s="140"/>
      <c r="PVA151" s="140"/>
      <c r="PVB151" s="140"/>
      <c r="PVC151" s="140"/>
      <c r="PVD151" s="140"/>
      <c r="PVE151" s="140"/>
      <c r="PVF151" s="140"/>
      <c r="PVG151" s="140"/>
      <c r="PVH151" s="140"/>
      <c r="PVI151" s="140"/>
      <c r="PVJ151" s="140"/>
      <c r="PVK151" s="140"/>
      <c r="PVL151" s="140"/>
      <c r="PVM151" s="140"/>
      <c r="PVN151" s="140"/>
      <c r="PVO151" s="140"/>
      <c r="PVP151" s="140"/>
      <c r="PVQ151" s="140"/>
      <c r="PVR151" s="140"/>
      <c r="PVS151" s="140"/>
      <c r="PVT151" s="140"/>
      <c r="PVU151" s="140"/>
      <c r="PVV151" s="140"/>
      <c r="PVW151" s="140"/>
      <c r="PVX151" s="140"/>
      <c r="PVY151" s="140"/>
      <c r="PVZ151" s="140"/>
      <c r="PWA151" s="140"/>
      <c r="PWB151" s="140"/>
      <c r="PWC151" s="140"/>
      <c r="PWD151" s="140"/>
      <c r="PWE151" s="140"/>
      <c r="PWF151" s="140"/>
      <c r="PWG151" s="140"/>
      <c r="PWH151" s="140"/>
      <c r="PWI151" s="140"/>
      <c r="PWJ151" s="140"/>
      <c r="PWK151" s="140"/>
      <c r="PWL151" s="140"/>
      <c r="PWM151" s="140"/>
      <c r="PWN151" s="140"/>
      <c r="PWO151" s="140"/>
      <c r="PWP151" s="140"/>
      <c r="PWQ151" s="140"/>
      <c r="PWR151" s="140"/>
      <c r="PWS151" s="140"/>
      <c r="PWT151" s="140"/>
      <c r="PWU151" s="140"/>
      <c r="PWV151" s="140"/>
      <c r="PWW151" s="140"/>
      <c r="PWX151" s="140"/>
      <c r="PWY151" s="140"/>
      <c r="PWZ151" s="140"/>
      <c r="PXA151" s="140"/>
      <c r="PXB151" s="140"/>
      <c r="PXC151" s="140"/>
      <c r="PXD151" s="140"/>
      <c r="PXE151" s="140"/>
      <c r="PXF151" s="140"/>
      <c r="PXG151" s="140"/>
      <c r="PXH151" s="140"/>
      <c r="PXI151" s="140"/>
      <c r="PXJ151" s="140"/>
      <c r="PXK151" s="140"/>
      <c r="PXL151" s="140"/>
      <c r="PXM151" s="140"/>
      <c r="PXN151" s="140"/>
      <c r="PXO151" s="140"/>
      <c r="PXP151" s="140"/>
      <c r="PXQ151" s="140"/>
      <c r="PXR151" s="140"/>
      <c r="PXS151" s="140"/>
      <c r="PXT151" s="140"/>
      <c r="PXU151" s="140"/>
      <c r="PXV151" s="140"/>
      <c r="PXW151" s="140"/>
      <c r="PXX151" s="140"/>
      <c r="PXY151" s="140"/>
      <c r="PXZ151" s="140"/>
      <c r="PYA151" s="140"/>
      <c r="PYB151" s="140"/>
      <c r="PYC151" s="140"/>
      <c r="PYD151" s="140"/>
      <c r="PYE151" s="140"/>
      <c r="PYF151" s="140"/>
      <c r="PYG151" s="140"/>
      <c r="PYH151" s="140"/>
      <c r="PYI151" s="140"/>
      <c r="PYJ151" s="140"/>
      <c r="PYK151" s="140"/>
      <c r="PYL151" s="140"/>
      <c r="PYM151" s="140"/>
      <c r="PYN151" s="140"/>
      <c r="PYO151" s="140"/>
      <c r="PYP151" s="140"/>
      <c r="PYQ151" s="140"/>
      <c r="PYR151" s="140"/>
      <c r="PYS151" s="140"/>
      <c r="PYT151" s="140"/>
      <c r="PYU151" s="140"/>
      <c r="PYV151" s="140"/>
      <c r="PYW151" s="140"/>
      <c r="PYX151" s="140"/>
      <c r="PYY151" s="140"/>
      <c r="PYZ151" s="140"/>
      <c r="PZA151" s="140"/>
      <c r="PZB151" s="140"/>
      <c r="PZC151" s="140"/>
      <c r="PZD151" s="140"/>
      <c r="PZE151" s="140"/>
      <c r="PZF151" s="140"/>
      <c r="PZG151" s="140"/>
      <c r="PZH151" s="140"/>
      <c r="PZI151" s="140"/>
      <c r="PZJ151" s="140"/>
      <c r="PZK151" s="140"/>
      <c r="PZL151" s="140"/>
      <c r="PZM151" s="140"/>
      <c r="PZN151" s="140"/>
      <c r="PZO151" s="140"/>
      <c r="PZP151" s="140"/>
      <c r="PZQ151" s="140"/>
      <c r="PZR151" s="140"/>
      <c r="PZS151" s="140"/>
      <c r="PZT151" s="140"/>
      <c r="PZU151" s="140"/>
      <c r="PZV151" s="140"/>
      <c r="PZW151" s="140"/>
      <c r="PZX151" s="140"/>
      <c r="PZY151" s="140"/>
      <c r="PZZ151" s="140"/>
      <c r="QAA151" s="140"/>
      <c r="QAB151" s="140"/>
      <c r="QAC151" s="140"/>
      <c r="QAD151" s="140"/>
      <c r="QAE151" s="140"/>
      <c r="QAF151" s="140"/>
      <c r="QAG151" s="140"/>
      <c r="QAH151" s="140"/>
      <c r="QAI151" s="140"/>
      <c r="QAJ151" s="140"/>
      <c r="QAK151" s="140"/>
      <c r="QAL151" s="140"/>
      <c r="QAM151" s="140"/>
      <c r="QAN151" s="140"/>
      <c r="QAO151" s="140"/>
      <c r="QAP151" s="140"/>
      <c r="QAQ151" s="140"/>
      <c r="QAR151" s="140"/>
      <c r="QAS151" s="140"/>
      <c r="QAT151" s="140"/>
      <c r="QAU151" s="140"/>
      <c r="QAV151" s="140"/>
      <c r="QAW151" s="140"/>
      <c r="QAX151" s="140"/>
      <c r="QAY151" s="140"/>
      <c r="QAZ151" s="140"/>
      <c r="QBA151" s="140"/>
      <c r="QBB151" s="140"/>
      <c r="QBC151" s="140"/>
      <c r="QBD151" s="140"/>
      <c r="QBE151" s="140"/>
      <c r="QBF151" s="140"/>
      <c r="QBG151" s="140"/>
      <c r="QBH151" s="140"/>
      <c r="QBI151" s="140"/>
      <c r="QBJ151" s="140"/>
      <c r="QBK151" s="140"/>
      <c r="QBL151" s="140"/>
      <c r="QBM151" s="140"/>
      <c r="QBN151" s="140"/>
      <c r="QBO151" s="140"/>
      <c r="QBP151" s="140"/>
      <c r="QBQ151" s="140"/>
      <c r="QBR151" s="140"/>
      <c r="QBS151" s="140"/>
      <c r="QBT151" s="140"/>
      <c r="QBU151" s="140"/>
      <c r="QBV151" s="140"/>
      <c r="QBW151" s="140"/>
      <c r="QBX151" s="140"/>
      <c r="QBY151" s="140"/>
      <c r="QBZ151" s="140"/>
      <c r="QCA151" s="140"/>
      <c r="QCB151" s="140"/>
      <c r="QCC151" s="140"/>
      <c r="QCD151" s="140"/>
      <c r="QCE151" s="140"/>
      <c r="QCF151" s="140"/>
      <c r="QCG151" s="140"/>
      <c r="QCH151" s="140"/>
      <c r="QCI151" s="140"/>
      <c r="QCJ151" s="140"/>
      <c r="QCK151" s="140"/>
      <c r="QCL151" s="140"/>
      <c r="QCM151" s="140"/>
      <c r="QCN151" s="140"/>
      <c r="QCO151" s="140"/>
      <c r="QCP151" s="140"/>
      <c r="QCQ151" s="140"/>
      <c r="QCR151" s="140"/>
      <c r="QCS151" s="140"/>
      <c r="QCT151" s="140"/>
      <c r="QCU151" s="140"/>
      <c r="QCV151" s="140"/>
      <c r="QCW151" s="140"/>
      <c r="QCX151" s="140"/>
      <c r="QCY151" s="140"/>
      <c r="QCZ151" s="140"/>
      <c r="QDA151" s="140"/>
      <c r="QDB151" s="140"/>
      <c r="QDC151" s="140"/>
      <c r="QDD151" s="140"/>
      <c r="QDE151" s="140"/>
      <c r="QDF151" s="140"/>
      <c r="QDG151" s="140"/>
      <c r="QDH151" s="140"/>
      <c r="QDI151" s="140"/>
      <c r="QDJ151" s="140"/>
      <c r="QDK151" s="140"/>
      <c r="QDL151" s="140"/>
      <c r="QDM151" s="140"/>
      <c r="QDN151" s="140"/>
      <c r="QDO151" s="140"/>
      <c r="QDP151" s="140"/>
      <c r="QDQ151" s="140"/>
      <c r="QDR151" s="140"/>
      <c r="QDS151" s="140"/>
      <c r="QDT151" s="140"/>
      <c r="QDU151" s="140"/>
      <c r="QDV151" s="140"/>
      <c r="QDW151" s="140"/>
      <c r="QDX151" s="140"/>
      <c r="QDY151" s="140"/>
      <c r="QDZ151" s="140"/>
      <c r="QEA151" s="140"/>
      <c r="QEB151" s="140"/>
      <c r="QEC151" s="140"/>
      <c r="QED151" s="140"/>
      <c r="QEE151" s="140"/>
      <c r="QEF151" s="140"/>
      <c r="QEG151" s="140"/>
      <c r="QEH151" s="140"/>
      <c r="QEI151" s="140"/>
      <c r="QEJ151" s="140"/>
      <c r="QEK151" s="140"/>
      <c r="QEL151" s="140"/>
      <c r="QEM151" s="140"/>
      <c r="QEN151" s="140"/>
      <c r="QEO151" s="140"/>
      <c r="QEP151" s="140"/>
      <c r="QEQ151" s="140"/>
      <c r="QER151" s="140"/>
      <c r="QES151" s="140"/>
      <c r="QET151" s="140"/>
      <c r="QEU151" s="140"/>
      <c r="QEV151" s="140"/>
      <c r="QEW151" s="140"/>
      <c r="QEX151" s="140"/>
      <c r="QEY151" s="140"/>
      <c r="QEZ151" s="140"/>
      <c r="QFA151" s="140"/>
      <c r="QFB151" s="140"/>
      <c r="QFC151" s="140"/>
      <c r="QFD151" s="140"/>
      <c r="QFE151" s="140"/>
      <c r="QFF151" s="140"/>
      <c r="QFG151" s="140"/>
      <c r="QFH151" s="140"/>
      <c r="QFI151" s="140"/>
      <c r="QFJ151" s="140"/>
      <c r="QFK151" s="140"/>
      <c r="QFL151" s="140"/>
      <c r="QFM151" s="140"/>
      <c r="QFN151" s="140"/>
      <c r="QFO151" s="140"/>
      <c r="QFP151" s="140"/>
      <c r="QFQ151" s="140"/>
      <c r="QFR151" s="140"/>
      <c r="QFS151" s="140"/>
      <c r="QFT151" s="140"/>
      <c r="QFU151" s="140"/>
      <c r="QFV151" s="140"/>
      <c r="QFW151" s="140"/>
      <c r="QFX151" s="140"/>
      <c r="QFY151" s="140"/>
      <c r="QFZ151" s="140"/>
      <c r="QGA151" s="140"/>
      <c r="QGB151" s="140"/>
      <c r="QGC151" s="140"/>
      <c r="QGD151" s="140"/>
      <c r="QGE151" s="140"/>
      <c r="QGF151" s="140"/>
      <c r="QGG151" s="140"/>
      <c r="QGH151" s="140"/>
      <c r="QGI151" s="140"/>
      <c r="QGJ151" s="140"/>
      <c r="QGK151" s="140"/>
      <c r="QGL151" s="140"/>
      <c r="QGM151" s="140"/>
      <c r="QGN151" s="140"/>
      <c r="QGO151" s="140"/>
      <c r="QGP151" s="140"/>
      <c r="QGQ151" s="140"/>
      <c r="QGR151" s="140"/>
      <c r="QGS151" s="140"/>
      <c r="QGT151" s="140"/>
      <c r="QGU151" s="140"/>
      <c r="QGV151" s="140"/>
      <c r="QGW151" s="140"/>
      <c r="QGX151" s="140"/>
      <c r="QGY151" s="140"/>
      <c r="QGZ151" s="140"/>
      <c r="QHA151" s="140"/>
      <c r="QHB151" s="140"/>
      <c r="QHC151" s="140"/>
      <c r="QHD151" s="140"/>
      <c r="QHE151" s="140"/>
      <c r="QHF151" s="140"/>
      <c r="QHG151" s="140"/>
      <c r="QHH151" s="140"/>
      <c r="QHI151" s="140"/>
      <c r="QHJ151" s="140"/>
      <c r="QHK151" s="140"/>
      <c r="QHL151" s="140"/>
      <c r="QHM151" s="140"/>
      <c r="QHN151" s="140"/>
      <c r="QHO151" s="140"/>
      <c r="QHP151" s="140"/>
      <c r="QHQ151" s="140"/>
      <c r="QHR151" s="140"/>
      <c r="QHS151" s="140"/>
      <c r="QHT151" s="140"/>
      <c r="QHU151" s="140"/>
      <c r="QHV151" s="140"/>
      <c r="QHW151" s="140"/>
      <c r="QHX151" s="140"/>
      <c r="QHY151" s="140"/>
      <c r="QHZ151" s="140"/>
      <c r="QIA151" s="140"/>
      <c r="QIB151" s="140"/>
      <c r="QIC151" s="140"/>
      <c r="QID151" s="140"/>
      <c r="QIE151" s="140"/>
      <c r="QIF151" s="140"/>
      <c r="QIG151" s="140"/>
      <c r="QIH151" s="140"/>
      <c r="QII151" s="140"/>
      <c r="QIJ151" s="140"/>
      <c r="QIK151" s="140"/>
      <c r="QIL151" s="140"/>
      <c r="QIM151" s="140"/>
      <c r="QIN151" s="140"/>
      <c r="QIO151" s="140"/>
      <c r="QIP151" s="140"/>
      <c r="QIQ151" s="140"/>
      <c r="QIR151" s="140"/>
      <c r="QIS151" s="140"/>
      <c r="QIT151" s="140"/>
      <c r="QIU151" s="140"/>
      <c r="QIV151" s="140"/>
      <c r="QIW151" s="140"/>
      <c r="QIX151" s="140"/>
      <c r="QIY151" s="140"/>
      <c r="QIZ151" s="140"/>
      <c r="QJA151" s="140"/>
      <c r="QJB151" s="140"/>
      <c r="QJC151" s="140"/>
      <c r="QJD151" s="140"/>
      <c r="QJE151" s="140"/>
      <c r="QJF151" s="140"/>
      <c r="QJG151" s="140"/>
      <c r="QJH151" s="140"/>
      <c r="QJI151" s="140"/>
      <c r="QJJ151" s="140"/>
      <c r="QJK151" s="140"/>
      <c r="QJL151" s="140"/>
      <c r="QJM151" s="140"/>
      <c r="QJN151" s="140"/>
      <c r="QJO151" s="140"/>
      <c r="QJP151" s="140"/>
      <c r="QJQ151" s="140"/>
      <c r="QJR151" s="140"/>
      <c r="QJS151" s="140"/>
      <c r="QJT151" s="140"/>
      <c r="QJU151" s="140"/>
      <c r="QJV151" s="140"/>
      <c r="QJW151" s="140"/>
      <c r="QJX151" s="140"/>
      <c r="QJY151" s="140"/>
      <c r="QJZ151" s="140"/>
      <c r="QKA151" s="140"/>
      <c r="QKB151" s="140"/>
      <c r="QKC151" s="140"/>
      <c r="QKD151" s="140"/>
      <c r="QKE151" s="140"/>
      <c r="QKF151" s="140"/>
      <c r="QKG151" s="140"/>
      <c r="QKH151" s="140"/>
      <c r="QKI151" s="140"/>
      <c r="QKJ151" s="140"/>
      <c r="QKK151" s="140"/>
      <c r="QKL151" s="140"/>
      <c r="QKM151" s="140"/>
      <c r="QKN151" s="140"/>
      <c r="QKO151" s="140"/>
      <c r="QKP151" s="140"/>
      <c r="QKQ151" s="140"/>
      <c r="QKR151" s="140"/>
      <c r="QKS151" s="140"/>
      <c r="QKT151" s="140"/>
      <c r="QKU151" s="140"/>
      <c r="QKV151" s="140"/>
      <c r="QKW151" s="140"/>
      <c r="QKX151" s="140"/>
      <c r="QKY151" s="140"/>
      <c r="QKZ151" s="140"/>
      <c r="QLA151" s="140"/>
      <c r="QLB151" s="140"/>
      <c r="QLC151" s="140"/>
      <c r="QLD151" s="140"/>
      <c r="QLE151" s="140"/>
      <c r="QLF151" s="140"/>
      <c r="QLG151" s="140"/>
      <c r="QLH151" s="140"/>
      <c r="QLI151" s="140"/>
      <c r="QLJ151" s="140"/>
      <c r="QLK151" s="140"/>
      <c r="QLL151" s="140"/>
      <c r="QLM151" s="140"/>
      <c r="QLN151" s="140"/>
      <c r="QLO151" s="140"/>
      <c r="QLP151" s="140"/>
      <c r="QLQ151" s="140"/>
      <c r="QLR151" s="140"/>
      <c r="QLS151" s="140"/>
      <c r="QLT151" s="140"/>
      <c r="QLU151" s="140"/>
      <c r="QLV151" s="140"/>
      <c r="QLW151" s="140"/>
      <c r="QLX151" s="140"/>
      <c r="QLY151" s="140"/>
      <c r="QLZ151" s="140"/>
      <c r="QMA151" s="140"/>
      <c r="QMB151" s="140"/>
      <c r="QMC151" s="140"/>
      <c r="QMD151" s="140"/>
      <c r="QME151" s="140"/>
      <c r="QMF151" s="140"/>
      <c r="QMG151" s="140"/>
      <c r="QMH151" s="140"/>
      <c r="QMI151" s="140"/>
      <c r="QMJ151" s="140"/>
      <c r="QMK151" s="140"/>
      <c r="QML151" s="140"/>
      <c r="QMM151" s="140"/>
      <c r="QMN151" s="140"/>
      <c r="QMO151" s="140"/>
      <c r="QMP151" s="140"/>
      <c r="QMQ151" s="140"/>
      <c r="QMR151" s="140"/>
      <c r="QMS151" s="140"/>
      <c r="QMT151" s="140"/>
      <c r="QMU151" s="140"/>
      <c r="QMV151" s="140"/>
      <c r="QMW151" s="140"/>
      <c r="QMX151" s="140"/>
      <c r="QMY151" s="140"/>
      <c r="QMZ151" s="140"/>
      <c r="QNA151" s="140"/>
      <c r="QNB151" s="140"/>
      <c r="QNC151" s="140"/>
      <c r="QND151" s="140"/>
      <c r="QNE151" s="140"/>
      <c r="QNF151" s="140"/>
      <c r="QNG151" s="140"/>
      <c r="QNH151" s="140"/>
      <c r="QNI151" s="140"/>
      <c r="QNJ151" s="140"/>
      <c r="QNK151" s="140"/>
      <c r="QNL151" s="140"/>
      <c r="QNM151" s="140"/>
      <c r="QNN151" s="140"/>
      <c r="QNO151" s="140"/>
      <c r="QNP151" s="140"/>
      <c r="QNQ151" s="140"/>
      <c r="QNR151" s="140"/>
      <c r="QNS151" s="140"/>
      <c r="QNT151" s="140"/>
      <c r="QNU151" s="140"/>
      <c r="QNV151" s="140"/>
      <c r="QNW151" s="140"/>
      <c r="QNX151" s="140"/>
      <c r="QNY151" s="140"/>
      <c r="QNZ151" s="140"/>
      <c r="QOA151" s="140"/>
      <c r="QOB151" s="140"/>
      <c r="QOC151" s="140"/>
      <c r="QOD151" s="140"/>
      <c r="QOE151" s="140"/>
      <c r="QOF151" s="140"/>
      <c r="QOG151" s="140"/>
      <c r="QOH151" s="140"/>
      <c r="QOI151" s="140"/>
      <c r="QOJ151" s="140"/>
      <c r="QOK151" s="140"/>
      <c r="QOL151" s="140"/>
      <c r="QOM151" s="140"/>
      <c r="QON151" s="140"/>
      <c r="QOO151" s="140"/>
      <c r="QOP151" s="140"/>
      <c r="QOQ151" s="140"/>
      <c r="QOR151" s="140"/>
      <c r="QOS151" s="140"/>
      <c r="QOT151" s="140"/>
      <c r="QOU151" s="140"/>
      <c r="QOV151" s="140"/>
      <c r="QOW151" s="140"/>
      <c r="QOX151" s="140"/>
      <c r="QOY151" s="140"/>
      <c r="QOZ151" s="140"/>
      <c r="QPA151" s="140"/>
      <c r="QPB151" s="140"/>
      <c r="QPC151" s="140"/>
      <c r="QPD151" s="140"/>
      <c r="QPE151" s="140"/>
      <c r="QPF151" s="140"/>
      <c r="QPG151" s="140"/>
      <c r="QPH151" s="140"/>
      <c r="QPI151" s="140"/>
      <c r="QPJ151" s="140"/>
      <c r="QPK151" s="140"/>
      <c r="QPL151" s="140"/>
      <c r="QPM151" s="140"/>
      <c r="QPN151" s="140"/>
      <c r="QPO151" s="140"/>
      <c r="QPP151" s="140"/>
      <c r="QPQ151" s="140"/>
      <c r="QPR151" s="140"/>
      <c r="QPS151" s="140"/>
      <c r="QPT151" s="140"/>
      <c r="QPU151" s="140"/>
      <c r="QPV151" s="140"/>
      <c r="QPW151" s="140"/>
      <c r="QPX151" s="140"/>
      <c r="QPY151" s="140"/>
      <c r="QPZ151" s="140"/>
      <c r="QQA151" s="140"/>
      <c r="QQB151" s="140"/>
      <c r="QQC151" s="140"/>
      <c r="QQD151" s="140"/>
      <c r="QQE151" s="140"/>
      <c r="QQF151" s="140"/>
      <c r="QQG151" s="140"/>
      <c r="QQH151" s="140"/>
      <c r="QQI151" s="140"/>
      <c r="QQJ151" s="140"/>
      <c r="QQK151" s="140"/>
      <c r="QQL151" s="140"/>
      <c r="QQM151" s="140"/>
      <c r="QQN151" s="140"/>
      <c r="QQO151" s="140"/>
      <c r="QQP151" s="140"/>
      <c r="QQQ151" s="140"/>
      <c r="QQR151" s="140"/>
      <c r="QQS151" s="140"/>
      <c r="QQT151" s="140"/>
      <c r="QQU151" s="140"/>
      <c r="QQV151" s="140"/>
      <c r="QQW151" s="140"/>
      <c r="QQX151" s="140"/>
      <c r="QQY151" s="140"/>
      <c r="QQZ151" s="140"/>
      <c r="QRA151" s="140"/>
      <c r="QRB151" s="140"/>
      <c r="QRC151" s="140"/>
      <c r="QRD151" s="140"/>
      <c r="QRE151" s="140"/>
      <c r="QRF151" s="140"/>
      <c r="QRG151" s="140"/>
      <c r="QRH151" s="140"/>
      <c r="QRI151" s="140"/>
      <c r="QRJ151" s="140"/>
      <c r="QRK151" s="140"/>
      <c r="QRL151" s="140"/>
      <c r="QRM151" s="140"/>
      <c r="QRN151" s="140"/>
      <c r="QRO151" s="140"/>
      <c r="QRP151" s="140"/>
      <c r="QRQ151" s="140"/>
      <c r="QRR151" s="140"/>
      <c r="QRS151" s="140"/>
      <c r="QRT151" s="140"/>
      <c r="QRU151" s="140"/>
      <c r="QRV151" s="140"/>
      <c r="QRW151" s="140"/>
      <c r="QRX151" s="140"/>
      <c r="QRY151" s="140"/>
      <c r="QRZ151" s="140"/>
      <c r="QSA151" s="140"/>
      <c r="QSB151" s="140"/>
      <c r="QSC151" s="140"/>
      <c r="QSD151" s="140"/>
      <c r="QSE151" s="140"/>
      <c r="QSF151" s="140"/>
      <c r="QSG151" s="140"/>
      <c r="QSH151" s="140"/>
      <c r="QSI151" s="140"/>
      <c r="QSJ151" s="140"/>
      <c r="QSK151" s="140"/>
      <c r="QSL151" s="140"/>
      <c r="QSM151" s="140"/>
      <c r="QSN151" s="140"/>
      <c r="QSO151" s="140"/>
      <c r="QSP151" s="140"/>
      <c r="QSQ151" s="140"/>
      <c r="QSR151" s="140"/>
      <c r="QSS151" s="140"/>
      <c r="QST151" s="140"/>
      <c r="QSU151" s="140"/>
      <c r="QSV151" s="140"/>
      <c r="QSW151" s="140"/>
      <c r="QSX151" s="140"/>
      <c r="QSY151" s="140"/>
      <c r="QSZ151" s="140"/>
      <c r="QTA151" s="140"/>
      <c r="QTB151" s="140"/>
      <c r="QTC151" s="140"/>
      <c r="QTD151" s="140"/>
      <c r="QTE151" s="140"/>
      <c r="QTF151" s="140"/>
      <c r="QTG151" s="140"/>
      <c r="QTH151" s="140"/>
      <c r="QTI151" s="140"/>
      <c r="QTJ151" s="140"/>
      <c r="QTK151" s="140"/>
      <c r="QTL151" s="140"/>
      <c r="QTM151" s="140"/>
      <c r="QTN151" s="140"/>
      <c r="QTO151" s="140"/>
      <c r="QTP151" s="140"/>
      <c r="QTQ151" s="140"/>
      <c r="QTR151" s="140"/>
      <c r="QTS151" s="140"/>
      <c r="QTT151" s="140"/>
      <c r="QTU151" s="140"/>
      <c r="QTV151" s="140"/>
      <c r="QTW151" s="140"/>
      <c r="QTX151" s="140"/>
      <c r="QTY151" s="140"/>
      <c r="QTZ151" s="140"/>
      <c r="QUA151" s="140"/>
      <c r="QUB151" s="140"/>
      <c r="QUC151" s="140"/>
      <c r="QUD151" s="140"/>
      <c r="QUE151" s="140"/>
      <c r="QUF151" s="140"/>
      <c r="QUG151" s="140"/>
      <c r="QUH151" s="140"/>
      <c r="QUI151" s="140"/>
      <c r="QUJ151" s="140"/>
      <c r="QUK151" s="140"/>
      <c r="QUL151" s="140"/>
      <c r="QUM151" s="140"/>
      <c r="QUN151" s="140"/>
      <c r="QUO151" s="140"/>
      <c r="QUP151" s="140"/>
      <c r="QUQ151" s="140"/>
      <c r="QUR151" s="140"/>
      <c r="QUS151" s="140"/>
      <c r="QUT151" s="140"/>
      <c r="QUU151" s="140"/>
      <c r="QUV151" s="140"/>
      <c r="QUW151" s="140"/>
      <c r="QUX151" s="140"/>
      <c r="QUY151" s="140"/>
      <c r="QUZ151" s="140"/>
      <c r="QVA151" s="140"/>
      <c r="QVB151" s="140"/>
      <c r="QVC151" s="140"/>
      <c r="QVD151" s="140"/>
      <c r="QVE151" s="140"/>
      <c r="QVF151" s="140"/>
      <c r="QVG151" s="140"/>
      <c r="QVH151" s="140"/>
      <c r="QVI151" s="140"/>
      <c r="QVJ151" s="140"/>
      <c r="QVK151" s="140"/>
      <c r="QVL151" s="140"/>
      <c r="QVM151" s="140"/>
      <c r="QVN151" s="140"/>
      <c r="QVO151" s="140"/>
      <c r="QVP151" s="140"/>
      <c r="QVQ151" s="140"/>
      <c r="QVR151" s="140"/>
      <c r="QVS151" s="140"/>
      <c r="QVT151" s="140"/>
      <c r="QVU151" s="140"/>
      <c r="QVV151" s="140"/>
      <c r="QVW151" s="140"/>
      <c r="QVX151" s="140"/>
      <c r="QVY151" s="140"/>
      <c r="QVZ151" s="140"/>
      <c r="QWA151" s="140"/>
      <c r="QWB151" s="140"/>
      <c r="QWC151" s="140"/>
      <c r="QWD151" s="140"/>
      <c r="QWE151" s="140"/>
      <c r="QWF151" s="140"/>
      <c r="QWG151" s="140"/>
      <c r="QWH151" s="140"/>
      <c r="QWI151" s="140"/>
      <c r="QWJ151" s="140"/>
      <c r="QWK151" s="140"/>
      <c r="QWL151" s="140"/>
      <c r="QWM151" s="140"/>
      <c r="QWN151" s="140"/>
      <c r="QWO151" s="140"/>
      <c r="QWP151" s="140"/>
      <c r="QWQ151" s="140"/>
      <c r="QWR151" s="140"/>
      <c r="QWS151" s="140"/>
      <c r="QWT151" s="140"/>
      <c r="QWU151" s="140"/>
      <c r="QWV151" s="140"/>
      <c r="QWW151" s="140"/>
      <c r="QWX151" s="140"/>
      <c r="QWY151" s="140"/>
      <c r="QWZ151" s="140"/>
      <c r="QXA151" s="140"/>
      <c r="QXB151" s="140"/>
      <c r="QXC151" s="140"/>
      <c r="QXD151" s="140"/>
      <c r="QXE151" s="140"/>
      <c r="QXF151" s="140"/>
      <c r="QXG151" s="140"/>
      <c r="QXH151" s="140"/>
      <c r="QXI151" s="140"/>
      <c r="QXJ151" s="140"/>
      <c r="QXK151" s="140"/>
      <c r="QXL151" s="140"/>
      <c r="QXM151" s="140"/>
      <c r="QXN151" s="140"/>
      <c r="QXO151" s="140"/>
      <c r="QXP151" s="140"/>
      <c r="QXQ151" s="140"/>
      <c r="QXR151" s="140"/>
      <c r="QXS151" s="140"/>
      <c r="QXT151" s="140"/>
      <c r="QXU151" s="140"/>
      <c r="QXV151" s="140"/>
      <c r="QXW151" s="140"/>
      <c r="QXX151" s="140"/>
      <c r="QXY151" s="140"/>
      <c r="QXZ151" s="140"/>
      <c r="QYA151" s="140"/>
      <c r="QYB151" s="140"/>
      <c r="QYC151" s="140"/>
      <c r="QYD151" s="140"/>
      <c r="QYE151" s="140"/>
      <c r="QYF151" s="140"/>
      <c r="QYG151" s="140"/>
      <c r="QYH151" s="140"/>
      <c r="QYI151" s="140"/>
      <c r="QYJ151" s="140"/>
      <c r="QYK151" s="140"/>
      <c r="QYL151" s="140"/>
      <c r="QYM151" s="140"/>
      <c r="QYN151" s="140"/>
      <c r="QYO151" s="140"/>
      <c r="QYP151" s="140"/>
      <c r="QYQ151" s="140"/>
      <c r="QYR151" s="140"/>
      <c r="QYS151" s="140"/>
      <c r="QYT151" s="140"/>
      <c r="QYU151" s="140"/>
      <c r="QYV151" s="140"/>
      <c r="QYW151" s="140"/>
      <c r="QYX151" s="140"/>
      <c r="QYY151" s="140"/>
      <c r="QYZ151" s="140"/>
      <c r="QZA151" s="140"/>
      <c r="QZB151" s="140"/>
      <c r="QZC151" s="140"/>
      <c r="QZD151" s="140"/>
      <c r="QZE151" s="140"/>
      <c r="QZF151" s="140"/>
      <c r="QZG151" s="140"/>
      <c r="QZH151" s="140"/>
      <c r="QZI151" s="140"/>
      <c r="QZJ151" s="140"/>
      <c r="QZK151" s="140"/>
      <c r="QZL151" s="140"/>
      <c r="QZM151" s="140"/>
      <c r="QZN151" s="140"/>
      <c r="QZO151" s="140"/>
      <c r="QZP151" s="140"/>
      <c r="QZQ151" s="140"/>
      <c r="QZR151" s="140"/>
      <c r="QZS151" s="140"/>
      <c r="QZT151" s="140"/>
      <c r="QZU151" s="140"/>
      <c r="QZV151" s="140"/>
      <c r="QZW151" s="140"/>
      <c r="QZX151" s="140"/>
      <c r="QZY151" s="140"/>
      <c r="QZZ151" s="140"/>
      <c r="RAA151" s="140"/>
      <c r="RAB151" s="140"/>
      <c r="RAC151" s="140"/>
      <c r="RAD151" s="140"/>
      <c r="RAE151" s="140"/>
      <c r="RAF151" s="140"/>
      <c r="RAG151" s="140"/>
      <c r="RAH151" s="140"/>
      <c r="RAI151" s="140"/>
      <c r="RAJ151" s="140"/>
      <c r="RAK151" s="140"/>
      <c r="RAL151" s="140"/>
      <c r="RAM151" s="140"/>
      <c r="RAN151" s="140"/>
      <c r="RAO151" s="140"/>
      <c r="RAP151" s="140"/>
      <c r="RAQ151" s="140"/>
      <c r="RAR151" s="140"/>
      <c r="RAS151" s="140"/>
      <c r="RAT151" s="140"/>
      <c r="RAU151" s="140"/>
      <c r="RAV151" s="140"/>
      <c r="RAW151" s="140"/>
      <c r="RAX151" s="140"/>
      <c r="RAY151" s="140"/>
      <c r="RAZ151" s="140"/>
      <c r="RBA151" s="140"/>
      <c r="RBB151" s="140"/>
      <c r="RBC151" s="140"/>
      <c r="RBD151" s="140"/>
      <c r="RBE151" s="140"/>
      <c r="RBF151" s="140"/>
      <c r="RBG151" s="140"/>
      <c r="RBH151" s="140"/>
      <c r="RBI151" s="140"/>
      <c r="RBJ151" s="140"/>
      <c r="RBK151" s="140"/>
      <c r="RBL151" s="140"/>
      <c r="RBM151" s="140"/>
      <c r="RBN151" s="140"/>
      <c r="RBO151" s="140"/>
      <c r="RBP151" s="140"/>
      <c r="RBQ151" s="140"/>
      <c r="RBR151" s="140"/>
      <c r="RBS151" s="140"/>
      <c r="RBT151" s="140"/>
      <c r="RBU151" s="140"/>
      <c r="RBV151" s="140"/>
      <c r="RBW151" s="140"/>
      <c r="RBX151" s="140"/>
      <c r="RBY151" s="140"/>
      <c r="RBZ151" s="140"/>
      <c r="RCA151" s="140"/>
      <c r="RCB151" s="140"/>
      <c r="RCC151" s="140"/>
      <c r="RCD151" s="140"/>
      <c r="RCE151" s="140"/>
      <c r="RCF151" s="140"/>
      <c r="RCG151" s="140"/>
      <c r="RCH151" s="140"/>
      <c r="RCI151" s="140"/>
      <c r="RCJ151" s="140"/>
      <c r="RCK151" s="140"/>
      <c r="RCL151" s="140"/>
      <c r="RCM151" s="140"/>
      <c r="RCN151" s="140"/>
      <c r="RCO151" s="140"/>
      <c r="RCP151" s="140"/>
      <c r="RCQ151" s="140"/>
      <c r="RCR151" s="140"/>
      <c r="RCS151" s="140"/>
      <c r="RCT151" s="140"/>
      <c r="RCU151" s="140"/>
      <c r="RCV151" s="140"/>
      <c r="RCW151" s="140"/>
      <c r="RCX151" s="140"/>
      <c r="RCY151" s="140"/>
      <c r="RCZ151" s="140"/>
      <c r="RDA151" s="140"/>
      <c r="RDB151" s="140"/>
      <c r="RDC151" s="140"/>
      <c r="RDD151" s="140"/>
      <c r="RDE151" s="140"/>
      <c r="RDF151" s="140"/>
      <c r="RDG151" s="140"/>
      <c r="RDH151" s="140"/>
      <c r="RDI151" s="140"/>
      <c r="RDJ151" s="140"/>
      <c r="RDK151" s="140"/>
      <c r="RDL151" s="140"/>
      <c r="RDM151" s="140"/>
      <c r="RDN151" s="140"/>
      <c r="RDO151" s="140"/>
      <c r="RDP151" s="140"/>
      <c r="RDQ151" s="140"/>
      <c r="RDR151" s="140"/>
      <c r="RDS151" s="140"/>
      <c r="RDT151" s="140"/>
      <c r="RDU151" s="140"/>
      <c r="RDV151" s="140"/>
      <c r="RDW151" s="140"/>
      <c r="RDX151" s="140"/>
      <c r="RDY151" s="140"/>
      <c r="RDZ151" s="140"/>
      <c r="REA151" s="140"/>
      <c r="REB151" s="140"/>
      <c r="REC151" s="140"/>
      <c r="RED151" s="140"/>
      <c r="REE151" s="140"/>
      <c r="REF151" s="140"/>
      <c r="REG151" s="140"/>
      <c r="REH151" s="140"/>
      <c r="REI151" s="140"/>
      <c r="REJ151" s="140"/>
      <c r="REK151" s="140"/>
      <c r="REL151" s="140"/>
      <c r="REM151" s="140"/>
      <c r="REN151" s="140"/>
      <c r="REO151" s="140"/>
      <c r="REP151" s="140"/>
      <c r="REQ151" s="140"/>
      <c r="RER151" s="140"/>
      <c r="RES151" s="140"/>
      <c r="RET151" s="140"/>
      <c r="REU151" s="140"/>
      <c r="REV151" s="140"/>
      <c r="REW151" s="140"/>
      <c r="REX151" s="140"/>
      <c r="REY151" s="140"/>
      <c r="REZ151" s="140"/>
      <c r="RFA151" s="140"/>
      <c r="RFB151" s="140"/>
      <c r="RFC151" s="140"/>
      <c r="RFD151" s="140"/>
      <c r="RFE151" s="140"/>
      <c r="RFF151" s="140"/>
      <c r="RFG151" s="140"/>
      <c r="RFH151" s="140"/>
      <c r="RFI151" s="140"/>
      <c r="RFJ151" s="140"/>
      <c r="RFK151" s="140"/>
      <c r="RFL151" s="140"/>
      <c r="RFM151" s="140"/>
      <c r="RFN151" s="140"/>
      <c r="RFO151" s="140"/>
      <c r="RFP151" s="140"/>
      <c r="RFQ151" s="140"/>
      <c r="RFR151" s="140"/>
      <c r="RFS151" s="140"/>
      <c r="RFT151" s="140"/>
      <c r="RFU151" s="140"/>
      <c r="RFV151" s="140"/>
      <c r="RFW151" s="140"/>
      <c r="RFX151" s="140"/>
      <c r="RFY151" s="140"/>
      <c r="RFZ151" s="140"/>
      <c r="RGA151" s="140"/>
      <c r="RGB151" s="140"/>
      <c r="RGC151" s="140"/>
      <c r="RGD151" s="140"/>
      <c r="RGE151" s="140"/>
      <c r="RGF151" s="140"/>
      <c r="RGG151" s="140"/>
      <c r="RGH151" s="140"/>
      <c r="RGI151" s="140"/>
      <c r="RGJ151" s="140"/>
      <c r="RGK151" s="140"/>
      <c r="RGL151" s="140"/>
      <c r="RGM151" s="140"/>
      <c r="RGN151" s="140"/>
      <c r="RGO151" s="140"/>
      <c r="RGP151" s="140"/>
      <c r="RGQ151" s="140"/>
      <c r="RGR151" s="140"/>
      <c r="RGS151" s="140"/>
      <c r="RGT151" s="140"/>
      <c r="RGU151" s="140"/>
      <c r="RGV151" s="140"/>
      <c r="RGW151" s="140"/>
      <c r="RGX151" s="140"/>
      <c r="RGY151" s="140"/>
      <c r="RGZ151" s="140"/>
      <c r="RHA151" s="140"/>
      <c r="RHB151" s="140"/>
      <c r="RHC151" s="140"/>
      <c r="RHD151" s="140"/>
      <c r="RHE151" s="140"/>
      <c r="RHF151" s="140"/>
      <c r="RHG151" s="140"/>
      <c r="RHH151" s="140"/>
      <c r="RHI151" s="140"/>
      <c r="RHJ151" s="140"/>
      <c r="RHK151" s="140"/>
      <c r="RHL151" s="140"/>
      <c r="RHM151" s="140"/>
      <c r="RHN151" s="140"/>
      <c r="RHO151" s="140"/>
      <c r="RHP151" s="140"/>
      <c r="RHQ151" s="140"/>
      <c r="RHR151" s="140"/>
      <c r="RHS151" s="140"/>
      <c r="RHT151" s="140"/>
      <c r="RHU151" s="140"/>
      <c r="RHV151" s="140"/>
      <c r="RHW151" s="140"/>
      <c r="RHX151" s="140"/>
      <c r="RHY151" s="140"/>
      <c r="RHZ151" s="140"/>
      <c r="RIA151" s="140"/>
      <c r="RIB151" s="140"/>
      <c r="RIC151" s="140"/>
      <c r="RID151" s="140"/>
      <c r="RIE151" s="140"/>
      <c r="RIF151" s="140"/>
      <c r="RIG151" s="140"/>
      <c r="RIH151" s="140"/>
      <c r="RII151" s="140"/>
      <c r="RIJ151" s="140"/>
      <c r="RIK151" s="140"/>
      <c r="RIL151" s="140"/>
      <c r="RIM151" s="140"/>
      <c r="RIN151" s="140"/>
      <c r="RIO151" s="140"/>
      <c r="RIP151" s="140"/>
      <c r="RIQ151" s="140"/>
      <c r="RIR151" s="140"/>
      <c r="RIS151" s="140"/>
      <c r="RIT151" s="140"/>
      <c r="RIU151" s="140"/>
      <c r="RIV151" s="140"/>
      <c r="RIW151" s="140"/>
      <c r="RIX151" s="140"/>
      <c r="RIY151" s="140"/>
      <c r="RIZ151" s="140"/>
      <c r="RJA151" s="140"/>
      <c r="RJB151" s="140"/>
      <c r="RJC151" s="140"/>
      <c r="RJD151" s="140"/>
      <c r="RJE151" s="140"/>
      <c r="RJF151" s="140"/>
      <c r="RJG151" s="140"/>
      <c r="RJH151" s="140"/>
      <c r="RJI151" s="140"/>
      <c r="RJJ151" s="140"/>
      <c r="RJK151" s="140"/>
      <c r="RJL151" s="140"/>
      <c r="RJM151" s="140"/>
      <c r="RJN151" s="140"/>
      <c r="RJO151" s="140"/>
      <c r="RJP151" s="140"/>
      <c r="RJQ151" s="140"/>
      <c r="RJR151" s="140"/>
      <c r="RJS151" s="140"/>
      <c r="RJT151" s="140"/>
      <c r="RJU151" s="140"/>
      <c r="RJV151" s="140"/>
      <c r="RJW151" s="140"/>
      <c r="RJX151" s="140"/>
      <c r="RJY151" s="140"/>
      <c r="RJZ151" s="140"/>
      <c r="RKA151" s="140"/>
      <c r="RKB151" s="140"/>
      <c r="RKC151" s="140"/>
      <c r="RKD151" s="140"/>
      <c r="RKE151" s="140"/>
      <c r="RKF151" s="140"/>
      <c r="RKG151" s="140"/>
      <c r="RKH151" s="140"/>
      <c r="RKI151" s="140"/>
      <c r="RKJ151" s="140"/>
      <c r="RKK151" s="140"/>
      <c r="RKL151" s="140"/>
      <c r="RKM151" s="140"/>
      <c r="RKN151" s="140"/>
      <c r="RKO151" s="140"/>
      <c r="RKP151" s="140"/>
      <c r="RKQ151" s="140"/>
      <c r="RKR151" s="140"/>
      <c r="RKS151" s="140"/>
      <c r="RKT151" s="140"/>
      <c r="RKU151" s="140"/>
      <c r="RKV151" s="140"/>
      <c r="RKW151" s="140"/>
      <c r="RKX151" s="140"/>
      <c r="RKY151" s="140"/>
      <c r="RKZ151" s="140"/>
      <c r="RLA151" s="140"/>
      <c r="RLB151" s="140"/>
      <c r="RLC151" s="140"/>
      <c r="RLD151" s="140"/>
      <c r="RLE151" s="140"/>
      <c r="RLF151" s="140"/>
      <c r="RLG151" s="140"/>
      <c r="RLH151" s="140"/>
      <c r="RLI151" s="140"/>
      <c r="RLJ151" s="140"/>
      <c r="RLK151" s="140"/>
      <c r="RLL151" s="140"/>
      <c r="RLM151" s="140"/>
      <c r="RLN151" s="140"/>
      <c r="RLO151" s="140"/>
      <c r="RLP151" s="140"/>
      <c r="RLQ151" s="140"/>
      <c r="RLR151" s="140"/>
      <c r="RLS151" s="140"/>
      <c r="RLT151" s="140"/>
      <c r="RLU151" s="140"/>
      <c r="RLV151" s="140"/>
      <c r="RLW151" s="140"/>
      <c r="RLX151" s="140"/>
      <c r="RLY151" s="140"/>
      <c r="RLZ151" s="140"/>
      <c r="RMA151" s="140"/>
      <c r="RMB151" s="140"/>
      <c r="RMC151" s="140"/>
      <c r="RMD151" s="140"/>
      <c r="RME151" s="140"/>
      <c r="RMF151" s="140"/>
      <c r="RMG151" s="140"/>
      <c r="RMH151" s="140"/>
      <c r="RMI151" s="140"/>
      <c r="RMJ151" s="140"/>
      <c r="RMK151" s="140"/>
      <c r="RML151" s="140"/>
      <c r="RMM151" s="140"/>
      <c r="RMN151" s="140"/>
      <c r="RMO151" s="140"/>
      <c r="RMP151" s="140"/>
      <c r="RMQ151" s="140"/>
      <c r="RMR151" s="140"/>
      <c r="RMS151" s="140"/>
      <c r="RMT151" s="140"/>
      <c r="RMU151" s="140"/>
      <c r="RMV151" s="140"/>
      <c r="RMW151" s="140"/>
      <c r="RMX151" s="140"/>
      <c r="RMY151" s="140"/>
      <c r="RMZ151" s="140"/>
      <c r="RNA151" s="140"/>
      <c r="RNB151" s="140"/>
      <c r="RNC151" s="140"/>
      <c r="RND151" s="140"/>
      <c r="RNE151" s="140"/>
      <c r="RNF151" s="140"/>
      <c r="RNG151" s="140"/>
      <c r="RNH151" s="140"/>
      <c r="RNI151" s="140"/>
      <c r="RNJ151" s="140"/>
      <c r="RNK151" s="140"/>
      <c r="RNL151" s="140"/>
      <c r="RNM151" s="140"/>
      <c r="RNN151" s="140"/>
      <c r="RNO151" s="140"/>
      <c r="RNP151" s="140"/>
      <c r="RNQ151" s="140"/>
      <c r="RNR151" s="140"/>
      <c r="RNS151" s="140"/>
      <c r="RNT151" s="140"/>
      <c r="RNU151" s="140"/>
      <c r="RNV151" s="140"/>
      <c r="RNW151" s="140"/>
      <c r="RNX151" s="140"/>
      <c r="RNY151" s="140"/>
      <c r="RNZ151" s="140"/>
      <c r="ROA151" s="140"/>
      <c r="ROB151" s="140"/>
      <c r="ROC151" s="140"/>
      <c r="ROD151" s="140"/>
      <c r="ROE151" s="140"/>
      <c r="ROF151" s="140"/>
      <c r="ROG151" s="140"/>
      <c r="ROH151" s="140"/>
      <c r="ROI151" s="140"/>
      <c r="ROJ151" s="140"/>
      <c r="ROK151" s="140"/>
      <c r="ROL151" s="140"/>
      <c r="ROM151" s="140"/>
      <c r="RON151" s="140"/>
      <c r="ROO151" s="140"/>
      <c r="ROP151" s="140"/>
      <c r="ROQ151" s="140"/>
      <c r="ROR151" s="140"/>
      <c r="ROS151" s="140"/>
      <c r="ROT151" s="140"/>
      <c r="ROU151" s="140"/>
      <c r="ROV151" s="140"/>
      <c r="ROW151" s="140"/>
      <c r="ROX151" s="140"/>
      <c r="ROY151" s="140"/>
      <c r="ROZ151" s="140"/>
      <c r="RPA151" s="140"/>
      <c r="RPB151" s="140"/>
      <c r="RPC151" s="140"/>
      <c r="RPD151" s="140"/>
      <c r="RPE151" s="140"/>
      <c r="RPF151" s="140"/>
      <c r="RPG151" s="140"/>
      <c r="RPH151" s="140"/>
      <c r="RPI151" s="140"/>
      <c r="RPJ151" s="140"/>
      <c r="RPK151" s="140"/>
      <c r="RPL151" s="140"/>
      <c r="RPM151" s="140"/>
      <c r="RPN151" s="140"/>
      <c r="RPO151" s="140"/>
      <c r="RPP151" s="140"/>
      <c r="RPQ151" s="140"/>
      <c r="RPR151" s="140"/>
      <c r="RPS151" s="140"/>
      <c r="RPT151" s="140"/>
      <c r="RPU151" s="140"/>
      <c r="RPV151" s="140"/>
      <c r="RPW151" s="140"/>
      <c r="RPX151" s="140"/>
      <c r="RPY151" s="140"/>
      <c r="RPZ151" s="140"/>
      <c r="RQA151" s="140"/>
      <c r="RQB151" s="140"/>
      <c r="RQC151" s="140"/>
      <c r="RQD151" s="140"/>
      <c r="RQE151" s="140"/>
      <c r="RQF151" s="140"/>
      <c r="RQG151" s="140"/>
      <c r="RQH151" s="140"/>
      <c r="RQI151" s="140"/>
      <c r="RQJ151" s="140"/>
      <c r="RQK151" s="140"/>
      <c r="RQL151" s="140"/>
      <c r="RQM151" s="140"/>
      <c r="RQN151" s="140"/>
      <c r="RQO151" s="140"/>
      <c r="RQP151" s="140"/>
      <c r="RQQ151" s="140"/>
      <c r="RQR151" s="140"/>
      <c r="RQS151" s="140"/>
      <c r="RQT151" s="140"/>
      <c r="RQU151" s="140"/>
      <c r="RQV151" s="140"/>
      <c r="RQW151" s="140"/>
      <c r="RQX151" s="140"/>
      <c r="RQY151" s="140"/>
      <c r="RQZ151" s="140"/>
      <c r="RRA151" s="140"/>
      <c r="RRB151" s="140"/>
      <c r="RRC151" s="140"/>
      <c r="RRD151" s="140"/>
      <c r="RRE151" s="140"/>
      <c r="RRF151" s="140"/>
      <c r="RRG151" s="140"/>
      <c r="RRH151" s="140"/>
      <c r="RRI151" s="140"/>
      <c r="RRJ151" s="140"/>
      <c r="RRK151" s="140"/>
      <c r="RRL151" s="140"/>
      <c r="RRM151" s="140"/>
      <c r="RRN151" s="140"/>
      <c r="RRO151" s="140"/>
      <c r="RRP151" s="140"/>
      <c r="RRQ151" s="140"/>
      <c r="RRR151" s="140"/>
      <c r="RRS151" s="140"/>
      <c r="RRT151" s="140"/>
      <c r="RRU151" s="140"/>
      <c r="RRV151" s="140"/>
      <c r="RRW151" s="140"/>
      <c r="RRX151" s="140"/>
      <c r="RRY151" s="140"/>
      <c r="RRZ151" s="140"/>
      <c r="RSA151" s="140"/>
      <c r="RSB151" s="140"/>
      <c r="RSC151" s="140"/>
      <c r="RSD151" s="140"/>
      <c r="RSE151" s="140"/>
      <c r="RSF151" s="140"/>
      <c r="RSG151" s="140"/>
      <c r="RSH151" s="140"/>
      <c r="RSI151" s="140"/>
      <c r="RSJ151" s="140"/>
      <c r="RSK151" s="140"/>
      <c r="RSL151" s="140"/>
      <c r="RSM151" s="140"/>
      <c r="RSN151" s="140"/>
      <c r="RSO151" s="140"/>
      <c r="RSP151" s="140"/>
      <c r="RSQ151" s="140"/>
      <c r="RSR151" s="140"/>
      <c r="RSS151" s="140"/>
      <c r="RST151" s="140"/>
      <c r="RSU151" s="140"/>
      <c r="RSV151" s="140"/>
      <c r="RSW151" s="140"/>
      <c r="RSX151" s="140"/>
      <c r="RSY151" s="140"/>
      <c r="RSZ151" s="140"/>
      <c r="RTA151" s="140"/>
      <c r="RTB151" s="140"/>
      <c r="RTC151" s="140"/>
      <c r="RTD151" s="140"/>
      <c r="RTE151" s="140"/>
      <c r="RTF151" s="140"/>
      <c r="RTG151" s="140"/>
      <c r="RTH151" s="140"/>
      <c r="RTI151" s="140"/>
      <c r="RTJ151" s="140"/>
      <c r="RTK151" s="140"/>
      <c r="RTL151" s="140"/>
      <c r="RTM151" s="140"/>
      <c r="RTN151" s="140"/>
      <c r="RTO151" s="140"/>
      <c r="RTP151" s="140"/>
      <c r="RTQ151" s="140"/>
      <c r="RTR151" s="140"/>
      <c r="RTS151" s="140"/>
      <c r="RTT151" s="140"/>
      <c r="RTU151" s="140"/>
      <c r="RTV151" s="140"/>
      <c r="RTW151" s="140"/>
      <c r="RTX151" s="140"/>
      <c r="RTY151" s="140"/>
      <c r="RTZ151" s="140"/>
      <c r="RUA151" s="140"/>
      <c r="RUB151" s="140"/>
      <c r="RUC151" s="140"/>
      <c r="RUD151" s="140"/>
      <c r="RUE151" s="140"/>
      <c r="RUF151" s="140"/>
      <c r="RUG151" s="140"/>
      <c r="RUH151" s="140"/>
      <c r="RUI151" s="140"/>
      <c r="RUJ151" s="140"/>
      <c r="RUK151" s="140"/>
      <c r="RUL151" s="140"/>
      <c r="RUM151" s="140"/>
      <c r="RUN151" s="140"/>
      <c r="RUO151" s="140"/>
      <c r="RUP151" s="140"/>
      <c r="RUQ151" s="140"/>
      <c r="RUR151" s="140"/>
      <c r="RUS151" s="140"/>
      <c r="RUT151" s="140"/>
      <c r="RUU151" s="140"/>
      <c r="RUV151" s="140"/>
      <c r="RUW151" s="140"/>
      <c r="RUX151" s="140"/>
      <c r="RUY151" s="140"/>
      <c r="RUZ151" s="140"/>
      <c r="RVA151" s="140"/>
      <c r="RVB151" s="140"/>
      <c r="RVC151" s="140"/>
      <c r="RVD151" s="140"/>
      <c r="RVE151" s="140"/>
      <c r="RVF151" s="140"/>
      <c r="RVG151" s="140"/>
      <c r="RVH151" s="140"/>
      <c r="RVI151" s="140"/>
      <c r="RVJ151" s="140"/>
      <c r="RVK151" s="140"/>
      <c r="RVL151" s="140"/>
      <c r="RVM151" s="140"/>
      <c r="RVN151" s="140"/>
      <c r="RVO151" s="140"/>
      <c r="RVP151" s="140"/>
      <c r="RVQ151" s="140"/>
      <c r="RVR151" s="140"/>
      <c r="RVS151" s="140"/>
      <c r="RVT151" s="140"/>
      <c r="RVU151" s="140"/>
      <c r="RVV151" s="140"/>
      <c r="RVW151" s="140"/>
      <c r="RVX151" s="140"/>
      <c r="RVY151" s="140"/>
      <c r="RVZ151" s="140"/>
      <c r="RWA151" s="140"/>
      <c r="RWB151" s="140"/>
      <c r="RWC151" s="140"/>
      <c r="RWD151" s="140"/>
      <c r="RWE151" s="140"/>
      <c r="RWF151" s="140"/>
      <c r="RWG151" s="140"/>
      <c r="RWH151" s="140"/>
      <c r="RWI151" s="140"/>
      <c r="RWJ151" s="140"/>
      <c r="RWK151" s="140"/>
      <c r="RWL151" s="140"/>
      <c r="RWM151" s="140"/>
      <c r="RWN151" s="140"/>
      <c r="RWO151" s="140"/>
      <c r="RWP151" s="140"/>
      <c r="RWQ151" s="140"/>
      <c r="RWR151" s="140"/>
      <c r="RWS151" s="140"/>
      <c r="RWT151" s="140"/>
      <c r="RWU151" s="140"/>
      <c r="RWV151" s="140"/>
      <c r="RWW151" s="140"/>
      <c r="RWX151" s="140"/>
      <c r="RWY151" s="140"/>
      <c r="RWZ151" s="140"/>
      <c r="RXA151" s="140"/>
      <c r="RXB151" s="140"/>
      <c r="RXC151" s="140"/>
      <c r="RXD151" s="140"/>
      <c r="RXE151" s="140"/>
      <c r="RXF151" s="140"/>
      <c r="RXG151" s="140"/>
      <c r="RXH151" s="140"/>
      <c r="RXI151" s="140"/>
      <c r="RXJ151" s="140"/>
      <c r="RXK151" s="140"/>
      <c r="RXL151" s="140"/>
      <c r="RXM151" s="140"/>
      <c r="RXN151" s="140"/>
      <c r="RXO151" s="140"/>
      <c r="RXP151" s="140"/>
      <c r="RXQ151" s="140"/>
      <c r="RXR151" s="140"/>
      <c r="RXS151" s="140"/>
      <c r="RXT151" s="140"/>
      <c r="RXU151" s="140"/>
      <c r="RXV151" s="140"/>
      <c r="RXW151" s="140"/>
      <c r="RXX151" s="140"/>
      <c r="RXY151" s="140"/>
      <c r="RXZ151" s="140"/>
      <c r="RYA151" s="140"/>
      <c r="RYB151" s="140"/>
      <c r="RYC151" s="140"/>
      <c r="RYD151" s="140"/>
      <c r="RYE151" s="140"/>
      <c r="RYF151" s="140"/>
      <c r="RYG151" s="140"/>
      <c r="RYH151" s="140"/>
      <c r="RYI151" s="140"/>
      <c r="RYJ151" s="140"/>
      <c r="RYK151" s="140"/>
      <c r="RYL151" s="140"/>
      <c r="RYM151" s="140"/>
      <c r="RYN151" s="140"/>
      <c r="RYO151" s="140"/>
      <c r="RYP151" s="140"/>
      <c r="RYQ151" s="140"/>
      <c r="RYR151" s="140"/>
      <c r="RYS151" s="140"/>
      <c r="RYT151" s="140"/>
      <c r="RYU151" s="140"/>
      <c r="RYV151" s="140"/>
      <c r="RYW151" s="140"/>
      <c r="RYX151" s="140"/>
      <c r="RYY151" s="140"/>
      <c r="RYZ151" s="140"/>
      <c r="RZA151" s="140"/>
      <c r="RZB151" s="140"/>
      <c r="RZC151" s="140"/>
      <c r="RZD151" s="140"/>
      <c r="RZE151" s="140"/>
      <c r="RZF151" s="140"/>
      <c r="RZG151" s="140"/>
      <c r="RZH151" s="140"/>
      <c r="RZI151" s="140"/>
      <c r="RZJ151" s="140"/>
      <c r="RZK151" s="140"/>
      <c r="RZL151" s="140"/>
      <c r="RZM151" s="140"/>
      <c r="RZN151" s="140"/>
      <c r="RZO151" s="140"/>
      <c r="RZP151" s="140"/>
      <c r="RZQ151" s="140"/>
      <c r="RZR151" s="140"/>
      <c r="RZS151" s="140"/>
      <c r="RZT151" s="140"/>
      <c r="RZU151" s="140"/>
      <c r="RZV151" s="140"/>
      <c r="RZW151" s="140"/>
      <c r="RZX151" s="140"/>
      <c r="RZY151" s="140"/>
      <c r="RZZ151" s="140"/>
      <c r="SAA151" s="140"/>
      <c r="SAB151" s="140"/>
      <c r="SAC151" s="140"/>
      <c r="SAD151" s="140"/>
      <c r="SAE151" s="140"/>
      <c r="SAF151" s="140"/>
      <c r="SAG151" s="140"/>
      <c r="SAH151" s="140"/>
      <c r="SAI151" s="140"/>
      <c r="SAJ151" s="140"/>
      <c r="SAK151" s="140"/>
      <c r="SAL151" s="140"/>
      <c r="SAM151" s="140"/>
      <c r="SAN151" s="140"/>
      <c r="SAO151" s="140"/>
      <c r="SAP151" s="140"/>
      <c r="SAQ151" s="140"/>
      <c r="SAR151" s="140"/>
      <c r="SAS151" s="140"/>
      <c r="SAT151" s="140"/>
      <c r="SAU151" s="140"/>
      <c r="SAV151" s="140"/>
      <c r="SAW151" s="140"/>
      <c r="SAX151" s="140"/>
      <c r="SAY151" s="140"/>
      <c r="SAZ151" s="140"/>
      <c r="SBA151" s="140"/>
      <c r="SBB151" s="140"/>
      <c r="SBC151" s="140"/>
      <c r="SBD151" s="140"/>
      <c r="SBE151" s="140"/>
      <c r="SBF151" s="140"/>
      <c r="SBG151" s="140"/>
      <c r="SBH151" s="140"/>
      <c r="SBI151" s="140"/>
      <c r="SBJ151" s="140"/>
      <c r="SBK151" s="140"/>
      <c r="SBL151" s="140"/>
      <c r="SBM151" s="140"/>
      <c r="SBN151" s="140"/>
      <c r="SBO151" s="140"/>
      <c r="SBP151" s="140"/>
      <c r="SBQ151" s="140"/>
      <c r="SBR151" s="140"/>
      <c r="SBS151" s="140"/>
      <c r="SBT151" s="140"/>
      <c r="SBU151" s="140"/>
      <c r="SBV151" s="140"/>
      <c r="SBW151" s="140"/>
      <c r="SBX151" s="140"/>
      <c r="SBY151" s="140"/>
      <c r="SBZ151" s="140"/>
      <c r="SCA151" s="140"/>
      <c r="SCB151" s="140"/>
      <c r="SCC151" s="140"/>
      <c r="SCD151" s="140"/>
      <c r="SCE151" s="140"/>
      <c r="SCF151" s="140"/>
      <c r="SCG151" s="140"/>
      <c r="SCH151" s="140"/>
      <c r="SCI151" s="140"/>
      <c r="SCJ151" s="140"/>
      <c r="SCK151" s="140"/>
      <c r="SCL151" s="140"/>
      <c r="SCM151" s="140"/>
      <c r="SCN151" s="140"/>
      <c r="SCO151" s="140"/>
      <c r="SCP151" s="140"/>
      <c r="SCQ151" s="140"/>
      <c r="SCR151" s="140"/>
      <c r="SCS151" s="140"/>
      <c r="SCT151" s="140"/>
      <c r="SCU151" s="140"/>
      <c r="SCV151" s="140"/>
      <c r="SCW151" s="140"/>
      <c r="SCX151" s="140"/>
      <c r="SCY151" s="140"/>
      <c r="SCZ151" s="140"/>
      <c r="SDA151" s="140"/>
      <c r="SDB151" s="140"/>
      <c r="SDC151" s="140"/>
      <c r="SDD151" s="140"/>
      <c r="SDE151" s="140"/>
      <c r="SDF151" s="140"/>
      <c r="SDG151" s="140"/>
      <c r="SDH151" s="140"/>
      <c r="SDI151" s="140"/>
      <c r="SDJ151" s="140"/>
      <c r="SDK151" s="140"/>
      <c r="SDL151" s="140"/>
      <c r="SDM151" s="140"/>
      <c r="SDN151" s="140"/>
      <c r="SDO151" s="140"/>
      <c r="SDP151" s="140"/>
      <c r="SDQ151" s="140"/>
      <c r="SDR151" s="140"/>
      <c r="SDS151" s="140"/>
      <c r="SDT151" s="140"/>
      <c r="SDU151" s="140"/>
      <c r="SDV151" s="140"/>
      <c r="SDW151" s="140"/>
      <c r="SDX151" s="140"/>
      <c r="SDY151" s="140"/>
      <c r="SDZ151" s="140"/>
      <c r="SEA151" s="140"/>
      <c r="SEB151" s="140"/>
      <c r="SEC151" s="140"/>
      <c r="SED151" s="140"/>
      <c r="SEE151" s="140"/>
      <c r="SEF151" s="140"/>
      <c r="SEG151" s="140"/>
      <c r="SEH151" s="140"/>
      <c r="SEI151" s="140"/>
      <c r="SEJ151" s="140"/>
      <c r="SEK151" s="140"/>
      <c r="SEL151" s="140"/>
      <c r="SEM151" s="140"/>
      <c r="SEN151" s="140"/>
      <c r="SEO151" s="140"/>
      <c r="SEP151" s="140"/>
      <c r="SEQ151" s="140"/>
      <c r="SER151" s="140"/>
      <c r="SES151" s="140"/>
      <c r="SET151" s="140"/>
      <c r="SEU151" s="140"/>
      <c r="SEV151" s="140"/>
      <c r="SEW151" s="140"/>
      <c r="SEX151" s="140"/>
      <c r="SEY151" s="140"/>
      <c r="SEZ151" s="140"/>
      <c r="SFA151" s="140"/>
      <c r="SFB151" s="140"/>
      <c r="SFC151" s="140"/>
      <c r="SFD151" s="140"/>
      <c r="SFE151" s="140"/>
      <c r="SFF151" s="140"/>
      <c r="SFG151" s="140"/>
      <c r="SFH151" s="140"/>
      <c r="SFI151" s="140"/>
      <c r="SFJ151" s="140"/>
      <c r="SFK151" s="140"/>
      <c r="SFL151" s="140"/>
      <c r="SFM151" s="140"/>
      <c r="SFN151" s="140"/>
      <c r="SFO151" s="140"/>
      <c r="SFP151" s="140"/>
      <c r="SFQ151" s="140"/>
      <c r="SFR151" s="140"/>
      <c r="SFS151" s="140"/>
      <c r="SFT151" s="140"/>
      <c r="SFU151" s="140"/>
      <c r="SFV151" s="140"/>
      <c r="SFW151" s="140"/>
      <c r="SFX151" s="140"/>
      <c r="SFY151" s="140"/>
      <c r="SFZ151" s="140"/>
      <c r="SGA151" s="140"/>
      <c r="SGB151" s="140"/>
      <c r="SGC151" s="140"/>
      <c r="SGD151" s="140"/>
      <c r="SGE151" s="140"/>
      <c r="SGF151" s="140"/>
      <c r="SGG151" s="140"/>
      <c r="SGH151" s="140"/>
      <c r="SGI151" s="140"/>
      <c r="SGJ151" s="140"/>
      <c r="SGK151" s="140"/>
      <c r="SGL151" s="140"/>
      <c r="SGM151" s="140"/>
      <c r="SGN151" s="140"/>
      <c r="SGO151" s="140"/>
      <c r="SGP151" s="140"/>
      <c r="SGQ151" s="140"/>
      <c r="SGR151" s="140"/>
      <c r="SGS151" s="140"/>
      <c r="SGT151" s="140"/>
      <c r="SGU151" s="140"/>
      <c r="SGV151" s="140"/>
      <c r="SGW151" s="140"/>
      <c r="SGX151" s="140"/>
      <c r="SGY151" s="140"/>
      <c r="SGZ151" s="140"/>
      <c r="SHA151" s="140"/>
      <c r="SHB151" s="140"/>
      <c r="SHC151" s="140"/>
      <c r="SHD151" s="140"/>
      <c r="SHE151" s="140"/>
      <c r="SHF151" s="140"/>
      <c r="SHG151" s="140"/>
      <c r="SHH151" s="140"/>
      <c r="SHI151" s="140"/>
      <c r="SHJ151" s="140"/>
      <c r="SHK151" s="140"/>
      <c r="SHL151" s="140"/>
      <c r="SHM151" s="140"/>
      <c r="SHN151" s="140"/>
      <c r="SHO151" s="140"/>
      <c r="SHP151" s="140"/>
      <c r="SHQ151" s="140"/>
      <c r="SHR151" s="140"/>
      <c r="SHS151" s="140"/>
      <c r="SHT151" s="140"/>
      <c r="SHU151" s="140"/>
      <c r="SHV151" s="140"/>
      <c r="SHW151" s="140"/>
      <c r="SHX151" s="140"/>
      <c r="SHY151" s="140"/>
      <c r="SHZ151" s="140"/>
      <c r="SIA151" s="140"/>
      <c r="SIB151" s="140"/>
      <c r="SIC151" s="140"/>
      <c r="SID151" s="140"/>
      <c r="SIE151" s="140"/>
      <c r="SIF151" s="140"/>
      <c r="SIG151" s="140"/>
      <c r="SIH151" s="140"/>
      <c r="SII151" s="140"/>
      <c r="SIJ151" s="140"/>
      <c r="SIK151" s="140"/>
      <c r="SIL151" s="140"/>
      <c r="SIM151" s="140"/>
      <c r="SIN151" s="140"/>
      <c r="SIO151" s="140"/>
      <c r="SIP151" s="140"/>
      <c r="SIQ151" s="140"/>
      <c r="SIR151" s="140"/>
      <c r="SIS151" s="140"/>
      <c r="SIT151" s="140"/>
      <c r="SIU151" s="140"/>
      <c r="SIV151" s="140"/>
      <c r="SIW151" s="140"/>
      <c r="SIX151" s="140"/>
      <c r="SIY151" s="140"/>
      <c r="SIZ151" s="140"/>
      <c r="SJA151" s="140"/>
      <c r="SJB151" s="140"/>
      <c r="SJC151" s="140"/>
      <c r="SJD151" s="140"/>
      <c r="SJE151" s="140"/>
      <c r="SJF151" s="140"/>
      <c r="SJG151" s="140"/>
      <c r="SJH151" s="140"/>
      <c r="SJI151" s="140"/>
      <c r="SJJ151" s="140"/>
      <c r="SJK151" s="140"/>
      <c r="SJL151" s="140"/>
      <c r="SJM151" s="140"/>
      <c r="SJN151" s="140"/>
      <c r="SJO151" s="140"/>
      <c r="SJP151" s="140"/>
      <c r="SJQ151" s="140"/>
      <c r="SJR151" s="140"/>
      <c r="SJS151" s="140"/>
      <c r="SJT151" s="140"/>
      <c r="SJU151" s="140"/>
      <c r="SJV151" s="140"/>
      <c r="SJW151" s="140"/>
      <c r="SJX151" s="140"/>
      <c r="SJY151" s="140"/>
      <c r="SJZ151" s="140"/>
      <c r="SKA151" s="140"/>
      <c r="SKB151" s="140"/>
      <c r="SKC151" s="140"/>
      <c r="SKD151" s="140"/>
      <c r="SKE151" s="140"/>
      <c r="SKF151" s="140"/>
      <c r="SKG151" s="140"/>
      <c r="SKH151" s="140"/>
      <c r="SKI151" s="140"/>
      <c r="SKJ151" s="140"/>
      <c r="SKK151" s="140"/>
      <c r="SKL151" s="140"/>
      <c r="SKM151" s="140"/>
      <c r="SKN151" s="140"/>
      <c r="SKO151" s="140"/>
      <c r="SKP151" s="140"/>
      <c r="SKQ151" s="140"/>
      <c r="SKR151" s="140"/>
      <c r="SKS151" s="140"/>
      <c r="SKT151" s="140"/>
      <c r="SKU151" s="140"/>
      <c r="SKV151" s="140"/>
      <c r="SKW151" s="140"/>
      <c r="SKX151" s="140"/>
      <c r="SKY151" s="140"/>
      <c r="SKZ151" s="140"/>
      <c r="SLA151" s="140"/>
      <c r="SLB151" s="140"/>
      <c r="SLC151" s="140"/>
      <c r="SLD151" s="140"/>
      <c r="SLE151" s="140"/>
      <c r="SLF151" s="140"/>
      <c r="SLG151" s="140"/>
      <c r="SLH151" s="140"/>
      <c r="SLI151" s="140"/>
      <c r="SLJ151" s="140"/>
      <c r="SLK151" s="140"/>
      <c r="SLL151" s="140"/>
      <c r="SLM151" s="140"/>
      <c r="SLN151" s="140"/>
      <c r="SLO151" s="140"/>
      <c r="SLP151" s="140"/>
      <c r="SLQ151" s="140"/>
      <c r="SLR151" s="140"/>
      <c r="SLS151" s="140"/>
      <c r="SLT151" s="140"/>
      <c r="SLU151" s="140"/>
      <c r="SLV151" s="140"/>
      <c r="SLW151" s="140"/>
      <c r="SLX151" s="140"/>
      <c r="SLY151" s="140"/>
      <c r="SLZ151" s="140"/>
      <c r="SMA151" s="140"/>
      <c r="SMB151" s="140"/>
      <c r="SMC151" s="140"/>
      <c r="SMD151" s="140"/>
      <c r="SME151" s="140"/>
      <c r="SMF151" s="140"/>
      <c r="SMG151" s="140"/>
      <c r="SMH151" s="140"/>
      <c r="SMI151" s="140"/>
      <c r="SMJ151" s="140"/>
      <c r="SMK151" s="140"/>
      <c r="SML151" s="140"/>
      <c r="SMM151" s="140"/>
      <c r="SMN151" s="140"/>
      <c r="SMO151" s="140"/>
      <c r="SMP151" s="140"/>
      <c r="SMQ151" s="140"/>
      <c r="SMR151" s="140"/>
      <c r="SMS151" s="140"/>
      <c r="SMT151" s="140"/>
      <c r="SMU151" s="140"/>
      <c r="SMV151" s="140"/>
      <c r="SMW151" s="140"/>
      <c r="SMX151" s="140"/>
      <c r="SMY151" s="140"/>
      <c r="SMZ151" s="140"/>
      <c r="SNA151" s="140"/>
      <c r="SNB151" s="140"/>
      <c r="SNC151" s="140"/>
      <c r="SND151" s="140"/>
      <c r="SNE151" s="140"/>
      <c r="SNF151" s="140"/>
      <c r="SNG151" s="140"/>
      <c r="SNH151" s="140"/>
      <c r="SNI151" s="140"/>
      <c r="SNJ151" s="140"/>
      <c r="SNK151" s="140"/>
      <c r="SNL151" s="140"/>
      <c r="SNM151" s="140"/>
      <c r="SNN151" s="140"/>
      <c r="SNO151" s="140"/>
      <c r="SNP151" s="140"/>
      <c r="SNQ151" s="140"/>
      <c r="SNR151" s="140"/>
      <c r="SNS151" s="140"/>
      <c r="SNT151" s="140"/>
      <c r="SNU151" s="140"/>
      <c r="SNV151" s="140"/>
      <c r="SNW151" s="140"/>
      <c r="SNX151" s="140"/>
      <c r="SNY151" s="140"/>
      <c r="SNZ151" s="140"/>
      <c r="SOA151" s="140"/>
      <c r="SOB151" s="140"/>
      <c r="SOC151" s="140"/>
      <c r="SOD151" s="140"/>
      <c r="SOE151" s="140"/>
      <c r="SOF151" s="140"/>
      <c r="SOG151" s="140"/>
      <c r="SOH151" s="140"/>
      <c r="SOI151" s="140"/>
      <c r="SOJ151" s="140"/>
      <c r="SOK151" s="140"/>
      <c r="SOL151" s="140"/>
      <c r="SOM151" s="140"/>
      <c r="SON151" s="140"/>
      <c r="SOO151" s="140"/>
      <c r="SOP151" s="140"/>
      <c r="SOQ151" s="140"/>
      <c r="SOR151" s="140"/>
      <c r="SOS151" s="140"/>
      <c r="SOT151" s="140"/>
      <c r="SOU151" s="140"/>
      <c r="SOV151" s="140"/>
      <c r="SOW151" s="140"/>
      <c r="SOX151" s="140"/>
      <c r="SOY151" s="140"/>
      <c r="SOZ151" s="140"/>
      <c r="SPA151" s="140"/>
      <c r="SPB151" s="140"/>
      <c r="SPC151" s="140"/>
      <c r="SPD151" s="140"/>
      <c r="SPE151" s="140"/>
      <c r="SPF151" s="140"/>
      <c r="SPG151" s="140"/>
      <c r="SPH151" s="140"/>
      <c r="SPI151" s="140"/>
      <c r="SPJ151" s="140"/>
      <c r="SPK151" s="140"/>
      <c r="SPL151" s="140"/>
      <c r="SPM151" s="140"/>
      <c r="SPN151" s="140"/>
      <c r="SPO151" s="140"/>
      <c r="SPP151" s="140"/>
      <c r="SPQ151" s="140"/>
      <c r="SPR151" s="140"/>
      <c r="SPS151" s="140"/>
      <c r="SPT151" s="140"/>
      <c r="SPU151" s="140"/>
      <c r="SPV151" s="140"/>
      <c r="SPW151" s="140"/>
      <c r="SPX151" s="140"/>
      <c r="SPY151" s="140"/>
      <c r="SPZ151" s="140"/>
      <c r="SQA151" s="140"/>
      <c r="SQB151" s="140"/>
      <c r="SQC151" s="140"/>
      <c r="SQD151" s="140"/>
      <c r="SQE151" s="140"/>
      <c r="SQF151" s="140"/>
      <c r="SQG151" s="140"/>
      <c r="SQH151" s="140"/>
      <c r="SQI151" s="140"/>
      <c r="SQJ151" s="140"/>
      <c r="SQK151" s="140"/>
      <c r="SQL151" s="140"/>
      <c r="SQM151" s="140"/>
      <c r="SQN151" s="140"/>
      <c r="SQO151" s="140"/>
      <c r="SQP151" s="140"/>
      <c r="SQQ151" s="140"/>
      <c r="SQR151" s="140"/>
      <c r="SQS151" s="140"/>
      <c r="SQT151" s="140"/>
      <c r="SQU151" s="140"/>
      <c r="SQV151" s="140"/>
      <c r="SQW151" s="140"/>
      <c r="SQX151" s="140"/>
      <c r="SQY151" s="140"/>
      <c r="SQZ151" s="140"/>
      <c r="SRA151" s="140"/>
      <c r="SRB151" s="140"/>
      <c r="SRC151" s="140"/>
      <c r="SRD151" s="140"/>
      <c r="SRE151" s="140"/>
      <c r="SRF151" s="140"/>
      <c r="SRG151" s="140"/>
      <c r="SRH151" s="140"/>
      <c r="SRI151" s="140"/>
      <c r="SRJ151" s="140"/>
      <c r="SRK151" s="140"/>
      <c r="SRL151" s="140"/>
      <c r="SRM151" s="140"/>
      <c r="SRN151" s="140"/>
      <c r="SRO151" s="140"/>
      <c r="SRP151" s="140"/>
      <c r="SRQ151" s="140"/>
      <c r="SRR151" s="140"/>
      <c r="SRS151" s="140"/>
      <c r="SRT151" s="140"/>
      <c r="SRU151" s="140"/>
      <c r="SRV151" s="140"/>
      <c r="SRW151" s="140"/>
      <c r="SRX151" s="140"/>
      <c r="SRY151" s="140"/>
      <c r="SRZ151" s="140"/>
      <c r="SSA151" s="140"/>
      <c r="SSB151" s="140"/>
      <c r="SSC151" s="140"/>
      <c r="SSD151" s="140"/>
      <c r="SSE151" s="140"/>
      <c r="SSF151" s="140"/>
      <c r="SSG151" s="140"/>
      <c r="SSH151" s="140"/>
      <c r="SSI151" s="140"/>
      <c r="SSJ151" s="140"/>
      <c r="SSK151" s="140"/>
      <c r="SSL151" s="140"/>
      <c r="SSM151" s="140"/>
      <c r="SSN151" s="140"/>
      <c r="SSO151" s="140"/>
      <c r="SSP151" s="140"/>
      <c r="SSQ151" s="140"/>
      <c r="SSR151" s="140"/>
      <c r="SSS151" s="140"/>
      <c r="SST151" s="140"/>
      <c r="SSU151" s="140"/>
      <c r="SSV151" s="140"/>
      <c r="SSW151" s="140"/>
      <c r="SSX151" s="140"/>
      <c r="SSY151" s="140"/>
      <c r="SSZ151" s="140"/>
      <c r="STA151" s="140"/>
      <c r="STB151" s="140"/>
      <c r="STC151" s="140"/>
      <c r="STD151" s="140"/>
      <c r="STE151" s="140"/>
      <c r="STF151" s="140"/>
      <c r="STG151" s="140"/>
      <c r="STH151" s="140"/>
      <c r="STI151" s="140"/>
      <c r="STJ151" s="140"/>
      <c r="STK151" s="140"/>
      <c r="STL151" s="140"/>
      <c r="STM151" s="140"/>
      <c r="STN151" s="140"/>
      <c r="STO151" s="140"/>
      <c r="STP151" s="140"/>
      <c r="STQ151" s="140"/>
      <c r="STR151" s="140"/>
      <c r="STS151" s="140"/>
      <c r="STT151" s="140"/>
      <c r="STU151" s="140"/>
      <c r="STV151" s="140"/>
      <c r="STW151" s="140"/>
      <c r="STX151" s="140"/>
      <c r="STY151" s="140"/>
      <c r="STZ151" s="140"/>
      <c r="SUA151" s="140"/>
      <c r="SUB151" s="140"/>
      <c r="SUC151" s="140"/>
      <c r="SUD151" s="140"/>
      <c r="SUE151" s="140"/>
      <c r="SUF151" s="140"/>
      <c r="SUG151" s="140"/>
      <c r="SUH151" s="140"/>
      <c r="SUI151" s="140"/>
      <c r="SUJ151" s="140"/>
      <c r="SUK151" s="140"/>
      <c r="SUL151" s="140"/>
      <c r="SUM151" s="140"/>
      <c r="SUN151" s="140"/>
      <c r="SUO151" s="140"/>
      <c r="SUP151" s="140"/>
      <c r="SUQ151" s="140"/>
      <c r="SUR151" s="140"/>
      <c r="SUS151" s="140"/>
      <c r="SUT151" s="140"/>
      <c r="SUU151" s="140"/>
      <c r="SUV151" s="140"/>
      <c r="SUW151" s="140"/>
      <c r="SUX151" s="140"/>
      <c r="SUY151" s="140"/>
      <c r="SUZ151" s="140"/>
      <c r="SVA151" s="140"/>
      <c r="SVB151" s="140"/>
      <c r="SVC151" s="140"/>
      <c r="SVD151" s="140"/>
      <c r="SVE151" s="140"/>
      <c r="SVF151" s="140"/>
      <c r="SVG151" s="140"/>
      <c r="SVH151" s="140"/>
      <c r="SVI151" s="140"/>
      <c r="SVJ151" s="140"/>
      <c r="SVK151" s="140"/>
      <c r="SVL151" s="140"/>
      <c r="SVM151" s="140"/>
      <c r="SVN151" s="140"/>
      <c r="SVO151" s="140"/>
      <c r="SVP151" s="140"/>
      <c r="SVQ151" s="140"/>
      <c r="SVR151" s="140"/>
      <c r="SVS151" s="140"/>
      <c r="SVT151" s="140"/>
      <c r="SVU151" s="140"/>
      <c r="SVV151" s="140"/>
      <c r="SVW151" s="140"/>
      <c r="SVX151" s="140"/>
      <c r="SVY151" s="140"/>
      <c r="SVZ151" s="140"/>
      <c r="SWA151" s="140"/>
      <c r="SWB151" s="140"/>
      <c r="SWC151" s="140"/>
      <c r="SWD151" s="140"/>
      <c r="SWE151" s="140"/>
      <c r="SWF151" s="140"/>
      <c r="SWG151" s="140"/>
      <c r="SWH151" s="140"/>
      <c r="SWI151" s="140"/>
      <c r="SWJ151" s="140"/>
      <c r="SWK151" s="140"/>
      <c r="SWL151" s="140"/>
      <c r="SWM151" s="140"/>
      <c r="SWN151" s="140"/>
      <c r="SWO151" s="140"/>
      <c r="SWP151" s="140"/>
      <c r="SWQ151" s="140"/>
      <c r="SWR151" s="140"/>
      <c r="SWS151" s="140"/>
      <c r="SWT151" s="140"/>
      <c r="SWU151" s="140"/>
      <c r="SWV151" s="140"/>
      <c r="SWW151" s="140"/>
      <c r="SWX151" s="140"/>
      <c r="SWY151" s="140"/>
      <c r="SWZ151" s="140"/>
      <c r="SXA151" s="140"/>
      <c r="SXB151" s="140"/>
      <c r="SXC151" s="140"/>
      <c r="SXD151" s="140"/>
      <c r="SXE151" s="140"/>
      <c r="SXF151" s="140"/>
      <c r="SXG151" s="140"/>
      <c r="SXH151" s="140"/>
      <c r="SXI151" s="140"/>
      <c r="SXJ151" s="140"/>
      <c r="SXK151" s="140"/>
      <c r="SXL151" s="140"/>
      <c r="SXM151" s="140"/>
      <c r="SXN151" s="140"/>
      <c r="SXO151" s="140"/>
      <c r="SXP151" s="140"/>
      <c r="SXQ151" s="140"/>
      <c r="SXR151" s="140"/>
      <c r="SXS151" s="140"/>
      <c r="SXT151" s="140"/>
      <c r="SXU151" s="140"/>
      <c r="SXV151" s="140"/>
      <c r="SXW151" s="140"/>
      <c r="SXX151" s="140"/>
      <c r="SXY151" s="140"/>
      <c r="SXZ151" s="140"/>
      <c r="SYA151" s="140"/>
      <c r="SYB151" s="140"/>
      <c r="SYC151" s="140"/>
      <c r="SYD151" s="140"/>
      <c r="SYE151" s="140"/>
      <c r="SYF151" s="140"/>
      <c r="SYG151" s="140"/>
      <c r="SYH151" s="140"/>
      <c r="SYI151" s="140"/>
      <c r="SYJ151" s="140"/>
      <c r="SYK151" s="140"/>
      <c r="SYL151" s="140"/>
      <c r="SYM151" s="140"/>
      <c r="SYN151" s="140"/>
      <c r="SYO151" s="140"/>
      <c r="SYP151" s="140"/>
      <c r="SYQ151" s="140"/>
      <c r="SYR151" s="140"/>
      <c r="SYS151" s="140"/>
      <c r="SYT151" s="140"/>
      <c r="SYU151" s="140"/>
      <c r="SYV151" s="140"/>
      <c r="SYW151" s="140"/>
      <c r="SYX151" s="140"/>
      <c r="SYY151" s="140"/>
      <c r="SYZ151" s="140"/>
      <c r="SZA151" s="140"/>
      <c r="SZB151" s="140"/>
      <c r="SZC151" s="140"/>
      <c r="SZD151" s="140"/>
      <c r="SZE151" s="140"/>
      <c r="SZF151" s="140"/>
      <c r="SZG151" s="140"/>
      <c r="SZH151" s="140"/>
      <c r="SZI151" s="140"/>
      <c r="SZJ151" s="140"/>
      <c r="SZK151" s="140"/>
      <c r="SZL151" s="140"/>
      <c r="SZM151" s="140"/>
      <c r="SZN151" s="140"/>
      <c r="SZO151" s="140"/>
      <c r="SZP151" s="140"/>
      <c r="SZQ151" s="140"/>
      <c r="SZR151" s="140"/>
      <c r="SZS151" s="140"/>
      <c r="SZT151" s="140"/>
      <c r="SZU151" s="140"/>
      <c r="SZV151" s="140"/>
      <c r="SZW151" s="140"/>
      <c r="SZX151" s="140"/>
      <c r="SZY151" s="140"/>
      <c r="SZZ151" s="140"/>
      <c r="TAA151" s="140"/>
      <c r="TAB151" s="140"/>
      <c r="TAC151" s="140"/>
      <c r="TAD151" s="140"/>
      <c r="TAE151" s="140"/>
      <c r="TAF151" s="140"/>
      <c r="TAG151" s="140"/>
      <c r="TAH151" s="140"/>
      <c r="TAI151" s="140"/>
      <c r="TAJ151" s="140"/>
      <c r="TAK151" s="140"/>
      <c r="TAL151" s="140"/>
      <c r="TAM151" s="140"/>
      <c r="TAN151" s="140"/>
      <c r="TAO151" s="140"/>
      <c r="TAP151" s="140"/>
      <c r="TAQ151" s="140"/>
      <c r="TAR151" s="140"/>
      <c r="TAS151" s="140"/>
      <c r="TAT151" s="140"/>
      <c r="TAU151" s="140"/>
      <c r="TAV151" s="140"/>
      <c r="TAW151" s="140"/>
      <c r="TAX151" s="140"/>
      <c r="TAY151" s="140"/>
      <c r="TAZ151" s="140"/>
      <c r="TBA151" s="140"/>
      <c r="TBB151" s="140"/>
      <c r="TBC151" s="140"/>
      <c r="TBD151" s="140"/>
      <c r="TBE151" s="140"/>
      <c r="TBF151" s="140"/>
      <c r="TBG151" s="140"/>
      <c r="TBH151" s="140"/>
      <c r="TBI151" s="140"/>
      <c r="TBJ151" s="140"/>
      <c r="TBK151" s="140"/>
      <c r="TBL151" s="140"/>
      <c r="TBM151" s="140"/>
      <c r="TBN151" s="140"/>
      <c r="TBO151" s="140"/>
      <c r="TBP151" s="140"/>
      <c r="TBQ151" s="140"/>
      <c r="TBR151" s="140"/>
      <c r="TBS151" s="140"/>
      <c r="TBT151" s="140"/>
      <c r="TBU151" s="140"/>
      <c r="TBV151" s="140"/>
      <c r="TBW151" s="140"/>
      <c r="TBX151" s="140"/>
      <c r="TBY151" s="140"/>
      <c r="TBZ151" s="140"/>
      <c r="TCA151" s="140"/>
      <c r="TCB151" s="140"/>
      <c r="TCC151" s="140"/>
      <c r="TCD151" s="140"/>
      <c r="TCE151" s="140"/>
      <c r="TCF151" s="140"/>
      <c r="TCG151" s="140"/>
      <c r="TCH151" s="140"/>
      <c r="TCI151" s="140"/>
      <c r="TCJ151" s="140"/>
      <c r="TCK151" s="140"/>
      <c r="TCL151" s="140"/>
      <c r="TCM151" s="140"/>
      <c r="TCN151" s="140"/>
      <c r="TCO151" s="140"/>
      <c r="TCP151" s="140"/>
      <c r="TCQ151" s="140"/>
      <c r="TCR151" s="140"/>
      <c r="TCS151" s="140"/>
      <c r="TCT151" s="140"/>
      <c r="TCU151" s="140"/>
      <c r="TCV151" s="140"/>
      <c r="TCW151" s="140"/>
      <c r="TCX151" s="140"/>
      <c r="TCY151" s="140"/>
      <c r="TCZ151" s="140"/>
      <c r="TDA151" s="140"/>
      <c r="TDB151" s="140"/>
      <c r="TDC151" s="140"/>
      <c r="TDD151" s="140"/>
      <c r="TDE151" s="140"/>
      <c r="TDF151" s="140"/>
      <c r="TDG151" s="140"/>
      <c r="TDH151" s="140"/>
      <c r="TDI151" s="140"/>
      <c r="TDJ151" s="140"/>
      <c r="TDK151" s="140"/>
      <c r="TDL151" s="140"/>
      <c r="TDM151" s="140"/>
      <c r="TDN151" s="140"/>
      <c r="TDO151" s="140"/>
      <c r="TDP151" s="140"/>
      <c r="TDQ151" s="140"/>
      <c r="TDR151" s="140"/>
      <c r="TDS151" s="140"/>
      <c r="TDT151" s="140"/>
      <c r="TDU151" s="140"/>
      <c r="TDV151" s="140"/>
      <c r="TDW151" s="140"/>
      <c r="TDX151" s="140"/>
      <c r="TDY151" s="140"/>
      <c r="TDZ151" s="140"/>
      <c r="TEA151" s="140"/>
      <c r="TEB151" s="140"/>
      <c r="TEC151" s="140"/>
      <c r="TED151" s="140"/>
      <c r="TEE151" s="140"/>
      <c r="TEF151" s="140"/>
      <c r="TEG151" s="140"/>
      <c r="TEH151" s="140"/>
      <c r="TEI151" s="140"/>
      <c r="TEJ151" s="140"/>
      <c r="TEK151" s="140"/>
      <c r="TEL151" s="140"/>
      <c r="TEM151" s="140"/>
      <c r="TEN151" s="140"/>
      <c r="TEO151" s="140"/>
      <c r="TEP151" s="140"/>
      <c r="TEQ151" s="140"/>
      <c r="TER151" s="140"/>
      <c r="TES151" s="140"/>
      <c r="TET151" s="140"/>
      <c r="TEU151" s="140"/>
      <c r="TEV151" s="140"/>
      <c r="TEW151" s="140"/>
      <c r="TEX151" s="140"/>
      <c r="TEY151" s="140"/>
      <c r="TEZ151" s="140"/>
      <c r="TFA151" s="140"/>
      <c r="TFB151" s="140"/>
      <c r="TFC151" s="140"/>
      <c r="TFD151" s="140"/>
      <c r="TFE151" s="140"/>
      <c r="TFF151" s="140"/>
      <c r="TFG151" s="140"/>
      <c r="TFH151" s="140"/>
      <c r="TFI151" s="140"/>
      <c r="TFJ151" s="140"/>
      <c r="TFK151" s="140"/>
      <c r="TFL151" s="140"/>
      <c r="TFM151" s="140"/>
      <c r="TFN151" s="140"/>
      <c r="TFO151" s="140"/>
      <c r="TFP151" s="140"/>
      <c r="TFQ151" s="140"/>
      <c r="TFR151" s="140"/>
      <c r="TFS151" s="140"/>
      <c r="TFT151" s="140"/>
      <c r="TFU151" s="140"/>
      <c r="TFV151" s="140"/>
      <c r="TFW151" s="140"/>
      <c r="TFX151" s="140"/>
      <c r="TFY151" s="140"/>
      <c r="TFZ151" s="140"/>
      <c r="TGA151" s="140"/>
      <c r="TGB151" s="140"/>
      <c r="TGC151" s="140"/>
      <c r="TGD151" s="140"/>
      <c r="TGE151" s="140"/>
      <c r="TGF151" s="140"/>
      <c r="TGG151" s="140"/>
      <c r="TGH151" s="140"/>
      <c r="TGI151" s="140"/>
      <c r="TGJ151" s="140"/>
      <c r="TGK151" s="140"/>
      <c r="TGL151" s="140"/>
      <c r="TGM151" s="140"/>
      <c r="TGN151" s="140"/>
      <c r="TGO151" s="140"/>
      <c r="TGP151" s="140"/>
      <c r="TGQ151" s="140"/>
      <c r="TGR151" s="140"/>
      <c r="TGS151" s="140"/>
      <c r="TGT151" s="140"/>
      <c r="TGU151" s="140"/>
      <c r="TGV151" s="140"/>
      <c r="TGW151" s="140"/>
      <c r="TGX151" s="140"/>
      <c r="TGY151" s="140"/>
      <c r="TGZ151" s="140"/>
      <c r="THA151" s="140"/>
      <c r="THB151" s="140"/>
      <c r="THC151" s="140"/>
      <c r="THD151" s="140"/>
      <c r="THE151" s="140"/>
      <c r="THF151" s="140"/>
      <c r="THG151" s="140"/>
      <c r="THH151" s="140"/>
      <c r="THI151" s="140"/>
      <c r="THJ151" s="140"/>
      <c r="THK151" s="140"/>
      <c r="THL151" s="140"/>
      <c r="THM151" s="140"/>
      <c r="THN151" s="140"/>
      <c r="THO151" s="140"/>
      <c r="THP151" s="140"/>
      <c r="THQ151" s="140"/>
      <c r="THR151" s="140"/>
      <c r="THS151" s="140"/>
      <c r="THT151" s="140"/>
      <c r="THU151" s="140"/>
      <c r="THV151" s="140"/>
      <c r="THW151" s="140"/>
      <c r="THX151" s="140"/>
      <c r="THY151" s="140"/>
      <c r="THZ151" s="140"/>
      <c r="TIA151" s="140"/>
      <c r="TIB151" s="140"/>
      <c r="TIC151" s="140"/>
      <c r="TID151" s="140"/>
      <c r="TIE151" s="140"/>
      <c r="TIF151" s="140"/>
      <c r="TIG151" s="140"/>
      <c r="TIH151" s="140"/>
      <c r="TII151" s="140"/>
      <c r="TIJ151" s="140"/>
      <c r="TIK151" s="140"/>
      <c r="TIL151" s="140"/>
      <c r="TIM151" s="140"/>
      <c r="TIN151" s="140"/>
      <c r="TIO151" s="140"/>
      <c r="TIP151" s="140"/>
      <c r="TIQ151" s="140"/>
      <c r="TIR151" s="140"/>
      <c r="TIS151" s="140"/>
      <c r="TIT151" s="140"/>
      <c r="TIU151" s="140"/>
      <c r="TIV151" s="140"/>
      <c r="TIW151" s="140"/>
      <c r="TIX151" s="140"/>
      <c r="TIY151" s="140"/>
      <c r="TIZ151" s="140"/>
      <c r="TJA151" s="140"/>
      <c r="TJB151" s="140"/>
      <c r="TJC151" s="140"/>
      <c r="TJD151" s="140"/>
      <c r="TJE151" s="140"/>
      <c r="TJF151" s="140"/>
      <c r="TJG151" s="140"/>
      <c r="TJH151" s="140"/>
      <c r="TJI151" s="140"/>
      <c r="TJJ151" s="140"/>
      <c r="TJK151" s="140"/>
      <c r="TJL151" s="140"/>
      <c r="TJM151" s="140"/>
      <c r="TJN151" s="140"/>
      <c r="TJO151" s="140"/>
      <c r="TJP151" s="140"/>
      <c r="TJQ151" s="140"/>
      <c r="TJR151" s="140"/>
      <c r="TJS151" s="140"/>
      <c r="TJT151" s="140"/>
      <c r="TJU151" s="140"/>
      <c r="TJV151" s="140"/>
      <c r="TJW151" s="140"/>
      <c r="TJX151" s="140"/>
      <c r="TJY151" s="140"/>
      <c r="TJZ151" s="140"/>
      <c r="TKA151" s="140"/>
      <c r="TKB151" s="140"/>
      <c r="TKC151" s="140"/>
      <c r="TKD151" s="140"/>
      <c r="TKE151" s="140"/>
      <c r="TKF151" s="140"/>
      <c r="TKG151" s="140"/>
      <c r="TKH151" s="140"/>
      <c r="TKI151" s="140"/>
      <c r="TKJ151" s="140"/>
      <c r="TKK151" s="140"/>
      <c r="TKL151" s="140"/>
      <c r="TKM151" s="140"/>
      <c r="TKN151" s="140"/>
      <c r="TKO151" s="140"/>
      <c r="TKP151" s="140"/>
      <c r="TKQ151" s="140"/>
      <c r="TKR151" s="140"/>
      <c r="TKS151" s="140"/>
      <c r="TKT151" s="140"/>
      <c r="TKU151" s="140"/>
      <c r="TKV151" s="140"/>
      <c r="TKW151" s="140"/>
      <c r="TKX151" s="140"/>
      <c r="TKY151" s="140"/>
      <c r="TKZ151" s="140"/>
      <c r="TLA151" s="140"/>
      <c r="TLB151" s="140"/>
      <c r="TLC151" s="140"/>
      <c r="TLD151" s="140"/>
      <c r="TLE151" s="140"/>
      <c r="TLF151" s="140"/>
      <c r="TLG151" s="140"/>
      <c r="TLH151" s="140"/>
      <c r="TLI151" s="140"/>
      <c r="TLJ151" s="140"/>
      <c r="TLK151" s="140"/>
      <c r="TLL151" s="140"/>
      <c r="TLM151" s="140"/>
      <c r="TLN151" s="140"/>
      <c r="TLO151" s="140"/>
      <c r="TLP151" s="140"/>
      <c r="TLQ151" s="140"/>
      <c r="TLR151" s="140"/>
      <c r="TLS151" s="140"/>
      <c r="TLT151" s="140"/>
      <c r="TLU151" s="140"/>
      <c r="TLV151" s="140"/>
      <c r="TLW151" s="140"/>
      <c r="TLX151" s="140"/>
      <c r="TLY151" s="140"/>
      <c r="TLZ151" s="140"/>
      <c r="TMA151" s="140"/>
      <c r="TMB151" s="140"/>
      <c r="TMC151" s="140"/>
      <c r="TMD151" s="140"/>
      <c r="TME151" s="140"/>
      <c r="TMF151" s="140"/>
      <c r="TMG151" s="140"/>
      <c r="TMH151" s="140"/>
      <c r="TMI151" s="140"/>
      <c r="TMJ151" s="140"/>
      <c r="TMK151" s="140"/>
      <c r="TML151" s="140"/>
      <c r="TMM151" s="140"/>
      <c r="TMN151" s="140"/>
      <c r="TMO151" s="140"/>
      <c r="TMP151" s="140"/>
      <c r="TMQ151" s="140"/>
      <c r="TMR151" s="140"/>
      <c r="TMS151" s="140"/>
      <c r="TMT151" s="140"/>
      <c r="TMU151" s="140"/>
      <c r="TMV151" s="140"/>
      <c r="TMW151" s="140"/>
      <c r="TMX151" s="140"/>
      <c r="TMY151" s="140"/>
      <c r="TMZ151" s="140"/>
      <c r="TNA151" s="140"/>
      <c r="TNB151" s="140"/>
      <c r="TNC151" s="140"/>
      <c r="TND151" s="140"/>
      <c r="TNE151" s="140"/>
      <c r="TNF151" s="140"/>
      <c r="TNG151" s="140"/>
      <c r="TNH151" s="140"/>
      <c r="TNI151" s="140"/>
      <c r="TNJ151" s="140"/>
      <c r="TNK151" s="140"/>
      <c r="TNL151" s="140"/>
      <c r="TNM151" s="140"/>
      <c r="TNN151" s="140"/>
      <c r="TNO151" s="140"/>
      <c r="TNP151" s="140"/>
      <c r="TNQ151" s="140"/>
      <c r="TNR151" s="140"/>
      <c r="TNS151" s="140"/>
      <c r="TNT151" s="140"/>
      <c r="TNU151" s="140"/>
      <c r="TNV151" s="140"/>
      <c r="TNW151" s="140"/>
      <c r="TNX151" s="140"/>
      <c r="TNY151" s="140"/>
      <c r="TNZ151" s="140"/>
      <c r="TOA151" s="140"/>
      <c r="TOB151" s="140"/>
      <c r="TOC151" s="140"/>
      <c r="TOD151" s="140"/>
      <c r="TOE151" s="140"/>
      <c r="TOF151" s="140"/>
      <c r="TOG151" s="140"/>
      <c r="TOH151" s="140"/>
      <c r="TOI151" s="140"/>
      <c r="TOJ151" s="140"/>
      <c r="TOK151" s="140"/>
      <c r="TOL151" s="140"/>
      <c r="TOM151" s="140"/>
      <c r="TON151" s="140"/>
      <c r="TOO151" s="140"/>
      <c r="TOP151" s="140"/>
      <c r="TOQ151" s="140"/>
      <c r="TOR151" s="140"/>
      <c r="TOS151" s="140"/>
      <c r="TOT151" s="140"/>
      <c r="TOU151" s="140"/>
      <c r="TOV151" s="140"/>
      <c r="TOW151" s="140"/>
      <c r="TOX151" s="140"/>
      <c r="TOY151" s="140"/>
      <c r="TOZ151" s="140"/>
      <c r="TPA151" s="140"/>
      <c r="TPB151" s="140"/>
      <c r="TPC151" s="140"/>
      <c r="TPD151" s="140"/>
      <c r="TPE151" s="140"/>
      <c r="TPF151" s="140"/>
      <c r="TPG151" s="140"/>
      <c r="TPH151" s="140"/>
      <c r="TPI151" s="140"/>
      <c r="TPJ151" s="140"/>
      <c r="TPK151" s="140"/>
      <c r="TPL151" s="140"/>
      <c r="TPM151" s="140"/>
      <c r="TPN151" s="140"/>
      <c r="TPO151" s="140"/>
      <c r="TPP151" s="140"/>
      <c r="TPQ151" s="140"/>
      <c r="TPR151" s="140"/>
      <c r="TPS151" s="140"/>
      <c r="TPT151" s="140"/>
      <c r="TPU151" s="140"/>
      <c r="TPV151" s="140"/>
      <c r="TPW151" s="140"/>
      <c r="TPX151" s="140"/>
      <c r="TPY151" s="140"/>
      <c r="TPZ151" s="140"/>
      <c r="TQA151" s="140"/>
      <c r="TQB151" s="140"/>
      <c r="TQC151" s="140"/>
      <c r="TQD151" s="140"/>
      <c r="TQE151" s="140"/>
      <c r="TQF151" s="140"/>
      <c r="TQG151" s="140"/>
      <c r="TQH151" s="140"/>
      <c r="TQI151" s="140"/>
      <c r="TQJ151" s="140"/>
      <c r="TQK151" s="140"/>
      <c r="TQL151" s="140"/>
      <c r="TQM151" s="140"/>
      <c r="TQN151" s="140"/>
      <c r="TQO151" s="140"/>
      <c r="TQP151" s="140"/>
      <c r="TQQ151" s="140"/>
      <c r="TQR151" s="140"/>
      <c r="TQS151" s="140"/>
      <c r="TQT151" s="140"/>
      <c r="TQU151" s="140"/>
      <c r="TQV151" s="140"/>
      <c r="TQW151" s="140"/>
      <c r="TQX151" s="140"/>
      <c r="TQY151" s="140"/>
      <c r="TQZ151" s="140"/>
      <c r="TRA151" s="140"/>
      <c r="TRB151" s="140"/>
      <c r="TRC151" s="140"/>
      <c r="TRD151" s="140"/>
      <c r="TRE151" s="140"/>
      <c r="TRF151" s="140"/>
      <c r="TRG151" s="140"/>
      <c r="TRH151" s="140"/>
      <c r="TRI151" s="140"/>
      <c r="TRJ151" s="140"/>
      <c r="TRK151" s="140"/>
      <c r="TRL151" s="140"/>
      <c r="TRM151" s="140"/>
      <c r="TRN151" s="140"/>
      <c r="TRO151" s="140"/>
      <c r="TRP151" s="140"/>
      <c r="TRQ151" s="140"/>
      <c r="TRR151" s="140"/>
      <c r="TRS151" s="140"/>
      <c r="TRT151" s="140"/>
      <c r="TRU151" s="140"/>
      <c r="TRV151" s="140"/>
      <c r="TRW151" s="140"/>
      <c r="TRX151" s="140"/>
      <c r="TRY151" s="140"/>
      <c r="TRZ151" s="140"/>
      <c r="TSA151" s="140"/>
      <c r="TSB151" s="140"/>
      <c r="TSC151" s="140"/>
      <c r="TSD151" s="140"/>
      <c r="TSE151" s="140"/>
      <c r="TSF151" s="140"/>
      <c r="TSG151" s="140"/>
      <c r="TSH151" s="140"/>
      <c r="TSI151" s="140"/>
      <c r="TSJ151" s="140"/>
      <c r="TSK151" s="140"/>
      <c r="TSL151" s="140"/>
      <c r="TSM151" s="140"/>
      <c r="TSN151" s="140"/>
      <c r="TSO151" s="140"/>
      <c r="TSP151" s="140"/>
      <c r="TSQ151" s="140"/>
      <c r="TSR151" s="140"/>
      <c r="TSS151" s="140"/>
      <c r="TST151" s="140"/>
      <c r="TSU151" s="140"/>
      <c r="TSV151" s="140"/>
      <c r="TSW151" s="140"/>
      <c r="TSX151" s="140"/>
      <c r="TSY151" s="140"/>
      <c r="TSZ151" s="140"/>
      <c r="TTA151" s="140"/>
      <c r="TTB151" s="140"/>
      <c r="TTC151" s="140"/>
      <c r="TTD151" s="140"/>
      <c r="TTE151" s="140"/>
      <c r="TTF151" s="140"/>
      <c r="TTG151" s="140"/>
      <c r="TTH151" s="140"/>
      <c r="TTI151" s="140"/>
      <c r="TTJ151" s="140"/>
      <c r="TTK151" s="140"/>
      <c r="TTL151" s="140"/>
      <c r="TTM151" s="140"/>
      <c r="TTN151" s="140"/>
      <c r="TTO151" s="140"/>
      <c r="TTP151" s="140"/>
      <c r="TTQ151" s="140"/>
      <c r="TTR151" s="140"/>
      <c r="TTS151" s="140"/>
      <c r="TTT151" s="140"/>
      <c r="TTU151" s="140"/>
      <c r="TTV151" s="140"/>
      <c r="TTW151" s="140"/>
      <c r="TTX151" s="140"/>
      <c r="TTY151" s="140"/>
      <c r="TTZ151" s="140"/>
      <c r="TUA151" s="140"/>
      <c r="TUB151" s="140"/>
      <c r="TUC151" s="140"/>
      <c r="TUD151" s="140"/>
      <c r="TUE151" s="140"/>
      <c r="TUF151" s="140"/>
      <c r="TUG151" s="140"/>
      <c r="TUH151" s="140"/>
      <c r="TUI151" s="140"/>
      <c r="TUJ151" s="140"/>
      <c r="TUK151" s="140"/>
      <c r="TUL151" s="140"/>
      <c r="TUM151" s="140"/>
      <c r="TUN151" s="140"/>
      <c r="TUO151" s="140"/>
      <c r="TUP151" s="140"/>
      <c r="TUQ151" s="140"/>
      <c r="TUR151" s="140"/>
      <c r="TUS151" s="140"/>
      <c r="TUT151" s="140"/>
      <c r="TUU151" s="140"/>
      <c r="TUV151" s="140"/>
      <c r="TUW151" s="140"/>
      <c r="TUX151" s="140"/>
      <c r="TUY151" s="140"/>
      <c r="TUZ151" s="140"/>
      <c r="TVA151" s="140"/>
      <c r="TVB151" s="140"/>
      <c r="TVC151" s="140"/>
      <c r="TVD151" s="140"/>
      <c r="TVE151" s="140"/>
      <c r="TVF151" s="140"/>
      <c r="TVG151" s="140"/>
      <c r="TVH151" s="140"/>
      <c r="TVI151" s="140"/>
      <c r="TVJ151" s="140"/>
      <c r="TVK151" s="140"/>
      <c r="TVL151" s="140"/>
      <c r="TVM151" s="140"/>
      <c r="TVN151" s="140"/>
      <c r="TVO151" s="140"/>
      <c r="TVP151" s="140"/>
      <c r="TVQ151" s="140"/>
      <c r="TVR151" s="140"/>
      <c r="TVS151" s="140"/>
      <c r="TVT151" s="140"/>
      <c r="TVU151" s="140"/>
      <c r="TVV151" s="140"/>
      <c r="TVW151" s="140"/>
      <c r="TVX151" s="140"/>
      <c r="TVY151" s="140"/>
      <c r="TVZ151" s="140"/>
      <c r="TWA151" s="140"/>
      <c r="TWB151" s="140"/>
      <c r="TWC151" s="140"/>
      <c r="TWD151" s="140"/>
      <c r="TWE151" s="140"/>
      <c r="TWF151" s="140"/>
      <c r="TWG151" s="140"/>
      <c r="TWH151" s="140"/>
      <c r="TWI151" s="140"/>
      <c r="TWJ151" s="140"/>
      <c r="TWK151" s="140"/>
      <c r="TWL151" s="140"/>
      <c r="TWM151" s="140"/>
      <c r="TWN151" s="140"/>
      <c r="TWO151" s="140"/>
      <c r="TWP151" s="140"/>
      <c r="TWQ151" s="140"/>
      <c r="TWR151" s="140"/>
      <c r="TWS151" s="140"/>
      <c r="TWT151" s="140"/>
      <c r="TWU151" s="140"/>
      <c r="TWV151" s="140"/>
      <c r="TWW151" s="140"/>
      <c r="TWX151" s="140"/>
      <c r="TWY151" s="140"/>
      <c r="TWZ151" s="140"/>
      <c r="TXA151" s="140"/>
      <c r="TXB151" s="140"/>
      <c r="TXC151" s="140"/>
      <c r="TXD151" s="140"/>
      <c r="TXE151" s="140"/>
      <c r="TXF151" s="140"/>
      <c r="TXG151" s="140"/>
      <c r="TXH151" s="140"/>
      <c r="TXI151" s="140"/>
      <c r="TXJ151" s="140"/>
      <c r="TXK151" s="140"/>
      <c r="TXL151" s="140"/>
      <c r="TXM151" s="140"/>
      <c r="TXN151" s="140"/>
      <c r="TXO151" s="140"/>
      <c r="TXP151" s="140"/>
      <c r="TXQ151" s="140"/>
      <c r="TXR151" s="140"/>
      <c r="TXS151" s="140"/>
      <c r="TXT151" s="140"/>
      <c r="TXU151" s="140"/>
      <c r="TXV151" s="140"/>
      <c r="TXW151" s="140"/>
      <c r="TXX151" s="140"/>
      <c r="TXY151" s="140"/>
      <c r="TXZ151" s="140"/>
      <c r="TYA151" s="140"/>
      <c r="TYB151" s="140"/>
      <c r="TYC151" s="140"/>
      <c r="TYD151" s="140"/>
      <c r="TYE151" s="140"/>
      <c r="TYF151" s="140"/>
      <c r="TYG151" s="140"/>
      <c r="TYH151" s="140"/>
      <c r="TYI151" s="140"/>
      <c r="TYJ151" s="140"/>
      <c r="TYK151" s="140"/>
      <c r="TYL151" s="140"/>
      <c r="TYM151" s="140"/>
      <c r="TYN151" s="140"/>
      <c r="TYO151" s="140"/>
      <c r="TYP151" s="140"/>
      <c r="TYQ151" s="140"/>
      <c r="TYR151" s="140"/>
      <c r="TYS151" s="140"/>
      <c r="TYT151" s="140"/>
      <c r="TYU151" s="140"/>
      <c r="TYV151" s="140"/>
      <c r="TYW151" s="140"/>
      <c r="TYX151" s="140"/>
      <c r="TYY151" s="140"/>
      <c r="TYZ151" s="140"/>
      <c r="TZA151" s="140"/>
      <c r="TZB151" s="140"/>
      <c r="TZC151" s="140"/>
      <c r="TZD151" s="140"/>
      <c r="TZE151" s="140"/>
      <c r="TZF151" s="140"/>
      <c r="TZG151" s="140"/>
      <c r="TZH151" s="140"/>
      <c r="TZI151" s="140"/>
      <c r="TZJ151" s="140"/>
      <c r="TZK151" s="140"/>
      <c r="TZL151" s="140"/>
      <c r="TZM151" s="140"/>
      <c r="TZN151" s="140"/>
      <c r="TZO151" s="140"/>
      <c r="TZP151" s="140"/>
      <c r="TZQ151" s="140"/>
      <c r="TZR151" s="140"/>
      <c r="TZS151" s="140"/>
      <c r="TZT151" s="140"/>
      <c r="TZU151" s="140"/>
      <c r="TZV151" s="140"/>
      <c r="TZW151" s="140"/>
      <c r="TZX151" s="140"/>
      <c r="TZY151" s="140"/>
      <c r="TZZ151" s="140"/>
      <c r="UAA151" s="140"/>
      <c r="UAB151" s="140"/>
      <c r="UAC151" s="140"/>
      <c r="UAD151" s="140"/>
      <c r="UAE151" s="140"/>
      <c r="UAF151" s="140"/>
      <c r="UAG151" s="140"/>
      <c r="UAH151" s="140"/>
      <c r="UAI151" s="140"/>
      <c r="UAJ151" s="140"/>
      <c r="UAK151" s="140"/>
      <c r="UAL151" s="140"/>
      <c r="UAM151" s="140"/>
      <c r="UAN151" s="140"/>
      <c r="UAO151" s="140"/>
      <c r="UAP151" s="140"/>
      <c r="UAQ151" s="140"/>
      <c r="UAR151" s="140"/>
      <c r="UAS151" s="140"/>
      <c r="UAT151" s="140"/>
      <c r="UAU151" s="140"/>
      <c r="UAV151" s="140"/>
      <c r="UAW151" s="140"/>
      <c r="UAX151" s="140"/>
      <c r="UAY151" s="140"/>
      <c r="UAZ151" s="140"/>
      <c r="UBA151" s="140"/>
      <c r="UBB151" s="140"/>
      <c r="UBC151" s="140"/>
      <c r="UBD151" s="140"/>
      <c r="UBE151" s="140"/>
      <c r="UBF151" s="140"/>
      <c r="UBG151" s="140"/>
      <c r="UBH151" s="140"/>
      <c r="UBI151" s="140"/>
      <c r="UBJ151" s="140"/>
      <c r="UBK151" s="140"/>
      <c r="UBL151" s="140"/>
      <c r="UBM151" s="140"/>
      <c r="UBN151" s="140"/>
      <c r="UBO151" s="140"/>
      <c r="UBP151" s="140"/>
      <c r="UBQ151" s="140"/>
      <c r="UBR151" s="140"/>
      <c r="UBS151" s="140"/>
      <c r="UBT151" s="140"/>
      <c r="UBU151" s="140"/>
      <c r="UBV151" s="140"/>
      <c r="UBW151" s="140"/>
      <c r="UBX151" s="140"/>
      <c r="UBY151" s="140"/>
      <c r="UBZ151" s="140"/>
      <c r="UCA151" s="140"/>
      <c r="UCB151" s="140"/>
      <c r="UCC151" s="140"/>
      <c r="UCD151" s="140"/>
      <c r="UCE151" s="140"/>
      <c r="UCF151" s="140"/>
      <c r="UCG151" s="140"/>
      <c r="UCH151" s="140"/>
      <c r="UCI151" s="140"/>
      <c r="UCJ151" s="140"/>
      <c r="UCK151" s="140"/>
      <c r="UCL151" s="140"/>
      <c r="UCM151" s="140"/>
      <c r="UCN151" s="140"/>
      <c r="UCO151" s="140"/>
      <c r="UCP151" s="140"/>
      <c r="UCQ151" s="140"/>
      <c r="UCR151" s="140"/>
      <c r="UCS151" s="140"/>
      <c r="UCT151" s="140"/>
      <c r="UCU151" s="140"/>
      <c r="UCV151" s="140"/>
      <c r="UCW151" s="140"/>
      <c r="UCX151" s="140"/>
      <c r="UCY151" s="140"/>
      <c r="UCZ151" s="140"/>
      <c r="UDA151" s="140"/>
      <c r="UDB151" s="140"/>
      <c r="UDC151" s="140"/>
      <c r="UDD151" s="140"/>
      <c r="UDE151" s="140"/>
      <c r="UDF151" s="140"/>
      <c r="UDG151" s="140"/>
      <c r="UDH151" s="140"/>
      <c r="UDI151" s="140"/>
      <c r="UDJ151" s="140"/>
      <c r="UDK151" s="140"/>
      <c r="UDL151" s="140"/>
      <c r="UDM151" s="140"/>
      <c r="UDN151" s="140"/>
      <c r="UDO151" s="140"/>
      <c r="UDP151" s="140"/>
      <c r="UDQ151" s="140"/>
      <c r="UDR151" s="140"/>
      <c r="UDS151" s="140"/>
      <c r="UDT151" s="140"/>
      <c r="UDU151" s="140"/>
      <c r="UDV151" s="140"/>
      <c r="UDW151" s="140"/>
      <c r="UDX151" s="140"/>
      <c r="UDY151" s="140"/>
      <c r="UDZ151" s="140"/>
      <c r="UEA151" s="140"/>
      <c r="UEB151" s="140"/>
      <c r="UEC151" s="140"/>
      <c r="UED151" s="140"/>
      <c r="UEE151" s="140"/>
      <c r="UEF151" s="140"/>
      <c r="UEG151" s="140"/>
      <c r="UEH151" s="140"/>
      <c r="UEI151" s="140"/>
      <c r="UEJ151" s="140"/>
      <c r="UEK151" s="140"/>
      <c r="UEL151" s="140"/>
      <c r="UEM151" s="140"/>
      <c r="UEN151" s="140"/>
      <c r="UEO151" s="140"/>
      <c r="UEP151" s="140"/>
      <c r="UEQ151" s="140"/>
      <c r="UER151" s="140"/>
      <c r="UES151" s="140"/>
      <c r="UET151" s="140"/>
      <c r="UEU151" s="140"/>
      <c r="UEV151" s="140"/>
      <c r="UEW151" s="140"/>
      <c r="UEX151" s="140"/>
      <c r="UEY151" s="140"/>
      <c r="UEZ151" s="140"/>
      <c r="UFA151" s="140"/>
      <c r="UFB151" s="140"/>
      <c r="UFC151" s="140"/>
      <c r="UFD151" s="140"/>
      <c r="UFE151" s="140"/>
      <c r="UFF151" s="140"/>
      <c r="UFG151" s="140"/>
      <c r="UFH151" s="140"/>
      <c r="UFI151" s="140"/>
      <c r="UFJ151" s="140"/>
      <c r="UFK151" s="140"/>
      <c r="UFL151" s="140"/>
      <c r="UFM151" s="140"/>
      <c r="UFN151" s="140"/>
      <c r="UFO151" s="140"/>
      <c r="UFP151" s="140"/>
      <c r="UFQ151" s="140"/>
      <c r="UFR151" s="140"/>
      <c r="UFS151" s="140"/>
      <c r="UFT151" s="140"/>
      <c r="UFU151" s="140"/>
      <c r="UFV151" s="140"/>
      <c r="UFW151" s="140"/>
      <c r="UFX151" s="140"/>
      <c r="UFY151" s="140"/>
      <c r="UFZ151" s="140"/>
      <c r="UGA151" s="140"/>
      <c r="UGB151" s="140"/>
      <c r="UGC151" s="140"/>
      <c r="UGD151" s="140"/>
      <c r="UGE151" s="140"/>
      <c r="UGF151" s="140"/>
      <c r="UGG151" s="140"/>
      <c r="UGH151" s="140"/>
      <c r="UGI151" s="140"/>
      <c r="UGJ151" s="140"/>
      <c r="UGK151" s="140"/>
      <c r="UGL151" s="140"/>
      <c r="UGM151" s="140"/>
      <c r="UGN151" s="140"/>
      <c r="UGO151" s="140"/>
      <c r="UGP151" s="140"/>
      <c r="UGQ151" s="140"/>
      <c r="UGR151" s="140"/>
      <c r="UGS151" s="140"/>
      <c r="UGT151" s="140"/>
      <c r="UGU151" s="140"/>
      <c r="UGV151" s="140"/>
      <c r="UGW151" s="140"/>
      <c r="UGX151" s="140"/>
      <c r="UGY151" s="140"/>
      <c r="UGZ151" s="140"/>
      <c r="UHA151" s="140"/>
      <c r="UHB151" s="140"/>
      <c r="UHC151" s="140"/>
      <c r="UHD151" s="140"/>
      <c r="UHE151" s="140"/>
      <c r="UHF151" s="140"/>
      <c r="UHG151" s="140"/>
      <c r="UHH151" s="140"/>
      <c r="UHI151" s="140"/>
      <c r="UHJ151" s="140"/>
      <c r="UHK151" s="140"/>
      <c r="UHL151" s="140"/>
      <c r="UHM151" s="140"/>
      <c r="UHN151" s="140"/>
      <c r="UHO151" s="140"/>
      <c r="UHP151" s="140"/>
      <c r="UHQ151" s="140"/>
      <c r="UHR151" s="140"/>
      <c r="UHS151" s="140"/>
      <c r="UHT151" s="140"/>
      <c r="UHU151" s="140"/>
      <c r="UHV151" s="140"/>
      <c r="UHW151" s="140"/>
      <c r="UHX151" s="140"/>
      <c r="UHY151" s="140"/>
      <c r="UHZ151" s="140"/>
      <c r="UIA151" s="140"/>
      <c r="UIB151" s="140"/>
      <c r="UIC151" s="140"/>
      <c r="UID151" s="140"/>
      <c r="UIE151" s="140"/>
      <c r="UIF151" s="140"/>
      <c r="UIG151" s="140"/>
      <c r="UIH151" s="140"/>
      <c r="UII151" s="140"/>
      <c r="UIJ151" s="140"/>
      <c r="UIK151" s="140"/>
      <c r="UIL151" s="140"/>
      <c r="UIM151" s="140"/>
      <c r="UIN151" s="140"/>
      <c r="UIO151" s="140"/>
      <c r="UIP151" s="140"/>
      <c r="UIQ151" s="140"/>
      <c r="UIR151" s="140"/>
      <c r="UIS151" s="140"/>
      <c r="UIT151" s="140"/>
      <c r="UIU151" s="140"/>
      <c r="UIV151" s="140"/>
      <c r="UIW151" s="140"/>
      <c r="UIX151" s="140"/>
      <c r="UIY151" s="140"/>
      <c r="UIZ151" s="140"/>
      <c r="UJA151" s="140"/>
      <c r="UJB151" s="140"/>
      <c r="UJC151" s="140"/>
      <c r="UJD151" s="140"/>
      <c r="UJE151" s="140"/>
      <c r="UJF151" s="140"/>
      <c r="UJG151" s="140"/>
      <c r="UJH151" s="140"/>
      <c r="UJI151" s="140"/>
      <c r="UJJ151" s="140"/>
      <c r="UJK151" s="140"/>
      <c r="UJL151" s="140"/>
      <c r="UJM151" s="140"/>
      <c r="UJN151" s="140"/>
      <c r="UJO151" s="140"/>
      <c r="UJP151" s="140"/>
      <c r="UJQ151" s="140"/>
      <c r="UJR151" s="140"/>
      <c r="UJS151" s="140"/>
      <c r="UJT151" s="140"/>
      <c r="UJU151" s="140"/>
      <c r="UJV151" s="140"/>
      <c r="UJW151" s="140"/>
      <c r="UJX151" s="140"/>
      <c r="UJY151" s="140"/>
      <c r="UJZ151" s="140"/>
      <c r="UKA151" s="140"/>
      <c r="UKB151" s="140"/>
      <c r="UKC151" s="140"/>
      <c r="UKD151" s="140"/>
      <c r="UKE151" s="140"/>
      <c r="UKF151" s="140"/>
      <c r="UKG151" s="140"/>
      <c r="UKH151" s="140"/>
      <c r="UKI151" s="140"/>
      <c r="UKJ151" s="140"/>
      <c r="UKK151" s="140"/>
      <c r="UKL151" s="140"/>
      <c r="UKM151" s="140"/>
      <c r="UKN151" s="140"/>
      <c r="UKO151" s="140"/>
      <c r="UKP151" s="140"/>
      <c r="UKQ151" s="140"/>
      <c r="UKR151" s="140"/>
      <c r="UKS151" s="140"/>
      <c r="UKT151" s="140"/>
      <c r="UKU151" s="140"/>
      <c r="UKV151" s="140"/>
      <c r="UKW151" s="140"/>
      <c r="UKX151" s="140"/>
      <c r="UKY151" s="140"/>
      <c r="UKZ151" s="140"/>
      <c r="ULA151" s="140"/>
      <c r="ULB151" s="140"/>
      <c r="ULC151" s="140"/>
      <c r="ULD151" s="140"/>
      <c r="ULE151" s="140"/>
      <c r="ULF151" s="140"/>
      <c r="ULG151" s="140"/>
      <c r="ULH151" s="140"/>
      <c r="ULI151" s="140"/>
      <c r="ULJ151" s="140"/>
      <c r="ULK151" s="140"/>
      <c r="ULL151" s="140"/>
      <c r="ULM151" s="140"/>
      <c r="ULN151" s="140"/>
      <c r="ULO151" s="140"/>
      <c r="ULP151" s="140"/>
      <c r="ULQ151" s="140"/>
      <c r="ULR151" s="140"/>
      <c r="ULS151" s="140"/>
      <c r="ULT151" s="140"/>
      <c r="ULU151" s="140"/>
      <c r="ULV151" s="140"/>
      <c r="ULW151" s="140"/>
      <c r="ULX151" s="140"/>
      <c r="ULY151" s="140"/>
      <c r="ULZ151" s="140"/>
      <c r="UMA151" s="140"/>
      <c r="UMB151" s="140"/>
      <c r="UMC151" s="140"/>
      <c r="UMD151" s="140"/>
      <c r="UME151" s="140"/>
      <c r="UMF151" s="140"/>
      <c r="UMG151" s="140"/>
      <c r="UMH151" s="140"/>
      <c r="UMI151" s="140"/>
      <c r="UMJ151" s="140"/>
      <c r="UMK151" s="140"/>
      <c r="UML151" s="140"/>
      <c r="UMM151" s="140"/>
      <c r="UMN151" s="140"/>
      <c r="UMO151" s="140"/>
      <c r="UMP151" s="140"/>
      <c r="UMQ151" s="140"/>
      <c r="UMR151" s="140"/>
      <c r="UMS151" s="140"/>
      <c r="UMT151" s="140"/>
      <c r="UMU151" s="140"/>
      <c r="UMV151" s="140"/>
      <c r="UMW151" s="140"/>
      <c r="UMX151" s="140"/>
      <c r="UMY151" s="140"/>
      <c r="UMZ151" s="140"/>
      <c r="UNA151" s="140"/>
      <c r="UNB151" s="140"/>
      <c r="UNC151" s="140"/>
      <c r="UND151" s="140"/>
      <c r="UNE151" s="140"/>
      <c r="UNF151" s="140"/>
      <c r="UNG151" s="140"/>
      <c r="UNH151" s="140"/>
      <c r="UNI151" s="140"/>
      <c r="UNJ151" s="140"/>
      <c r="UNK151" s="140"/>
      <c r="UNL151" s="140"/>
      <c r="UNM151" s="140"/>
      <c r="UNN151" s="140"/>
      <c r="UNO151" s="140"/>
      <c r="UNP151" s="140"/>
      <c r="UNQ151" s="140"/>
      <c r="UNR151" s="140"/>
      <c r="UNS151" s="140"/>
      <c r="UNT151" s="140"/>
      <c r="UNU151" s="140"/>
      <c r="UNV151" s="140"/>
      <c r="UNW151" s="140"/>
      <c r="UNX151" s="140"/>
      <c r="UNY151" s="140"/>
      <c r="UNZ151" s="140"/>
      <c r="UOA151" s="140"/>
      <c r="UOB151" s="140"/>
      <c r="UOC151" s="140"/>
      <c r="UOD151" s="140"/>
      <c r="UOE151" s="140"/>
      <c r="UOF151" s="140"/>
      <c r="UOG151" s="140"/>
      <c r="UOH151" s="140"/>
      <c r="UOI151" s="140"/>
      <c r="UOJ151" s="140"/>
      <c r="UOK151" s="140"/>
      <c r="UOL151" s="140"/>
      <c r="UOM151" s="140"/>
      <c r="UON151" s="140"/>
      <c r="UOO151" s="140"/>
      <c r="UOP151" s="140"/>
      <c r="UOQ151" s="140"/>
      <c r="UOR151" s="140"/>
      <c r="UOS151" s="140"/>
      <c r="UOT151" s="140"/>
      <c r="UOU151" s="140"/>
      <c r="UOV151" s="140"/>
      <c r="UOW151" s="140"/>
      <c r="UOX151" s="140"/>
      <c r="UOY151" s="140"/>
      <c r="UOZ151" s="140"/>
      <c r="UPA151" s="140"/>
      <c r="UPB151" s="140"/>
      <c r="UPC151" s="140"/>
      <c r="UPD151" s="140"/>
      <c r="UPE151" s="140"/>
      <c r="UPF151" s="140"/>
      <c r="UPG151" s="140"/>
      <c r="UPH151" s="140"/>
      <c r="UPI151" s="140"/>
      <c r="UPJ151" s="140"/>
      <c r="UPK151" s="140"/>
      <c r="UPL151" s="140"/>
      <c r="UPM151" s="140"/>
      <c r="UPN151" s="140"/>
      <c r="UPO151" s="140"/>
      <c r="UPP151" s="140"/>
      <c r="UPQ151" s="140"/>
      <c r="UPR151" s="140"/>
      <c r="UPS151" s="140"/>
      <c r="UPT151" s="140"/>
      <c r="UPU151" s="140"/>
      <c r="UPV151" s="140"/>
      <c r="UPW151" s="140"/>
      <c r="UPX151" s="140"/>
      <c r="UPY151" s="140"/>
      <c r="UPZ151" s="140"/>
      <c r="UQA151" s="140"/>
      <c r="UQB151" s="140"/>
      <c r="UQC151" s="140"/>
      <c r="UQD151" s="140"/>
      <c r="UQE151" s="140"/>
      <c r="UQF151" s="140"/>
      <c r="UQG151" s="140"/>
      <c r="UQH151" s="140"/>
      <c r="UQI151" s="140"/>
      <c r="UQJ151" s="140"/>
      <c r="UQK151" s="140"/>
      <c r="UQL151" s="140"/>
      <c r="UQM151" s="140"/>
      <c r="UQN151" s="140"/>
      <c r="UQO151" s="140"/>
      <c r="UQP151" s="140"/>
      <c r="UQQ151" s="140"/>
      <c r="UQR151" s="140"/>
      <c r="UQS151" s="140"/>
      <c r="UQT151" s="140"/>
      <c r="UQU151" s="140"/>
      <c r="UQV151" s="140"/>
      <c r="UQW151" s="140"/>
      <c r="UQX151" s="140"/>
      <c r="UQY151" s="140"/>
      <c r="UQZ151" s="140"/>
      <c r="URA151" s="140"/>
      <c r="URB151" s="140"/>
      <c r="URC151" s="140"/>
      <c r="URD151" s="140"/>
      <c r="URE151" s="140"/>
      <c r="URF151" s="140"/>
      <c r="URG151" s="140"/>
      <c r="URH151" s="140"/>
      <c r="URI151" s="140"/>
      <c r="URJ151" s="140"/>
      <c r="URK151" s="140"/>
      <c r="URL151" s="140"/>
      <c r="URM151" s="140"/>
      <c r="URN151" s="140"/>
      <c r="URO151" s="140"/>
      <c r="URP151" s="140"/>
      <c r="URQ151" s="140"/>
      <c r="URR151" s="140"/>
      <c r="URS151" s="140"/>
      <c r="URT151" s="140"/>
      <c r="URU151" s="140"/>
      <c r="URV151" s="140"/>
      <c r="URW151" s="140"/>
      <c r="URX151" s="140"/>
      <c r="URY151" s="140"/>
      <c r="URZ151" s="140"/>
      <c r="USA151" s="140"/>
      <c r="USB151" s="140"/>
      <c r="USC151" s="140"/>
      <c r="USD151" s="140"/>
      <c r="USE151" s="140"/>
      <c r="USF151" s="140"/>
      <c r="USG151" s="140"/>
      <c r="USH151" s="140"/>
      <c r="USI151" s="140"/>
      <c r="USJ151" s="140"/>
      <c r="USK151" s="140"/>
      <c r="USL151" s="140"/>
      <c r="USM151" s="140"/>
      <c r="USN151" s="140"/>
      <c r="USO151" s="140"/>
      <c r="USP151" s="140"/>
      <c r="USQ151" s="140"/>
      <c r="USR151" s="140"/>
      <c r="USS151" s="140"/>
      <c r="UST151" s="140"/>
      <c r="USU151" s="140"/>
      <c r="USV151" s="140"/>
      <c r="USW151" s="140"/>
      <c r="USX151" s="140"/>
      <c r="USY151" s="140"/>
      <c r="USZ151" s="140"/>
      <c r="UTA151" s="140"/>
      <c r="UTB151" s="140"/>
      <c r="UTC151" s="140"/>
      <c r="UTD151" s="140"/>
      <c r="UTE151" s="140"/>
      <c r="UTF151" s="140"/>
      <c r="UTG151" s="140"/>
      <c r="UTH151" s="140"/>
      <c r="UTI151" s="140"/>
      <c r="UTJ151" s="140"/>
      <c r="UTK151" s="140"/>
      <c r="UTL151" s="140"/>
      <c r="UTM151" s="140"/>
      <c r="UTN151" s="140"/>
      <c r="UTO151" s="140"/>
      <c r="UTP151" s="140"/>
      <c r="UTQ151" s="140"/>
      <c r="UTR151" s="140"/>
      <c r="UTS151" s="140"/>
      <c r="UTT151" s="140"/>
      <c r="UTU151" s="140"/>
      <c r="UTV151" s="140"/>
      <c r="UTW151" s="140"/>
      <c r="UTX151" s="140"/>
      <c r="UTY151" s="140"/>
      <c r="UTZ151" s="140"/>
      <c r="UUA151" s="140"/>
      <c r="UUB151" s="140"/>
      <c r="UUC151" s="140"/>
      <c r="UUD151" s="140"/>
      <c r="UUE151" s="140"/>
      <c r="UUF151" s="140"/>
      <c r="UUG151" s="140"/>
      <c r="UUH151" s="140"/>
      <c r="UUI151" s="140"/>
      <c r="UUJ151" s="140"/>
      <c r="UUK151" s="140"/>
      <c r="UUL151" s="140"/>
      <c r="UUM151" s="140"/>
      <c r="UUN151" s="140"/>
      <c r="UUO151" s="140"/>
      <c r="UUP151" s="140"/>
      <c r="UUQ151" s="140"/>
      <c r="UUR151" s="140"/>
      <c r="UUS151" s="140"/>
      <c r="UUT151" s="140"/>
      <c r="UUU151" s="140"/>
      <c r="UUV151" s="140"/>
      <c r="UUW151" s="140"/>
      <c r="UUX151" s="140"/>
      <c r="UUY151" s="140"/>
      <c r="UUZ151" s="140"/>
      <c r="UVA151" s="140"/>
      <c r="UVB151" s="140"/>
      <c r="UVC151" s="140"/>
      <c r="UVD151" s="140"/>
      <c r="UVE151" s="140"/>
      <c r="UVF151" s="140"/>
      <c r="UVG151" s="140"/>
      <c r="UVH151" s="140"/>
      <c r="UVI151" s="140"/>
      <c r="UVJ151" s="140"/>
      <c r="UVK151" s="140"/>
      <c r="UVL151" s="140"/>
      <c r="UVM151" s="140"/>
      <c r="UVN151" s="140"/>
      <c r="UVO151" s="140"/>
      <c r="UVP151" s="140"/>
      <c r="UVQ151" s="140"/>
      <c r="UVR151" s="140"/>
      <c r="UVS151" s="140"/>
      <c r="UVT151" s="140"/>
      <c r="UVU151" s="140"/>
      <c r="UVV151" s="140"/>
      <c r="UVW151" s="140"/>
      <c r="UVX151" s="140"/>
      <c r="UVY151" s="140"/>
      <c r="UVZ151" s="140"/>
      <c r="UWA151" s="140"/>
      <c r="UWB151" s="140"/>
      <c r="UWC151" s="140"/>
      <c r="UWD151" s="140"/>
      <c r="UWE151" s="140"/>
      <c r="UWF151" s="140"/>
      <c r="UWG151" s="140"/>
      <c r="UWH151" s="140"/>
      <c r="UWI151" s="140"/>
      <c r="UWJ151" s="140"/>
      <c r="UWK151" s="140"/>
      <c r="UWL151" s="140"/>
      <c r="UWM151" s="140"/>
      <c r="UWN151" s="140"/>
      <c r="UWO151" s="140"/>
      <c r="UWP151" s="140"/>
      <c r="UWQ151" s="140"/>
      <c r="UWR151" s="140"/>
      <c r="UWS151" s="140"/>
      <c r="UWT151" s="140"/>
      <c r="UWU151" s="140"/>
      <c r="UWV151" s="140"/>
      <c r="UWW151" s="140"/>
      <c r="UWX151" s="140"/>
      <c r="UWY151" s="140"/>
      <c r="UWZ151" s="140"/>
      <c r="UXA151" s="140"/>
      <c r="UXB151" s="140"/>
      <c r="UXC151" s="140"/>
      <c r="UXD151" s="140"/>
      <c r="UXE151" s="140"/>
      <c r="UXF151" s="140"/>
      <c r="UXG151" s="140"/>
      <c r="UXH151" s="140"/>
      <c r="UXI151" s="140"/>
      <c r="UXJ151" s="140"/>
      <c r="UXK151" s="140"/>
      <c r="UXL151" s="140"/>
      <c r="UXM151" s="140"/>
      <c r="UXN151" s="140"/>
      <c r="UXO151" s="140"/>
      <c r="UXP151" s="140"/>
      <c r="UXQ151" s="140"/>
      <c r="UXR151" s="140"/>
      <c r="UXS151" s="140"/>
      <c r="UXT151" s="140"/>
      <c r="UXU151" s="140"/>
      <c r="UXV151" s="140"/>
      <c r="UXW151" s="140"/>
      <c r="UXX151" s="140"/>
      <c r="UXY151" s="140"/>
      <c r="UXZ151" s="140"/>
      <c r="UYA151" s="140"/>
      <c r="UYB151" s="140"/>
      <c r="UYC151" s="140"/>
      <c r="UYD151" s="140"/>
      <c r="UYE151" s="140"/>
      <c r="UYF151" s="140"/>
      <c r="UYG151" s="140"/>
      <c r="UYH151" s="140"/>
      <c r="UYI151" s="140"/>
      <c r="UYJ151" s="140"/>
      <c r="UYK151" s="140"/>
      <c r="UYL151" s="140"/>
      <c r="UYM151" s="140"/>
      <c r="UYN151" s="140"/>
      <c r="UYO151" s="140"/>
      <c r="UYP151" s="140"/>
      <c r="UYQ151" s="140"/>
      <c r="UYR151" s="140"/>
      <c r="UYS151" s="140"/>
      <c r="UYT151" s="140"/>
      <c r="UYU151" s="140"/>
      <c r="UYV151" s="140"/>
      <c r="UYW151" s="140"/>
      <c r="UYX151" s="140"/>
      <c r="UYY151" s="140"/>
      <c r="UYZ151" s="140"/>
      <c r="UZA151" s="140"/>
      <c r="UZB151" s="140"/>
      <c r="UZC151" s="140"/>
      <c r="UZD151" s="140"/>
      <c r="UZE151" s="140"/>
      <c r="UZF151" s="140"/>
      <c r="UZG151" s="140"/>
      <c r="UZH151" s="140"/>
      <c r="UZI151" s="140"/>
      <c r="UZJ151" s="140"/>
      <c r="UZK151" s="140"/>
      <c r="UZL151" s="140"/>
      <c r="UZM151" s="140"/>
      <c r="UZN151" s="140"/>
      <c r="UZO151" s="140"/>
      <c r="UZP151" s="140"/>
      <c r="UZQ151" s="140"/>
      <c r="UZR151" s="140"/>
      <c r="UZS151" s="140"/>
      <c r="UZT151" s="140"/>
      <c r="UZU151" s="140"/>
      <c r="UZV151" s="140"/>
      <c r="UZW151" s="140"/>
      <c r="UZX151" s="140"/>
      <c r="UZY151" s="140"/>
      <c r="UZZ151" s="140"/>
      <c r="VAA151" s="140"/>
      <c r="VAB151" s="140"/>
      <c r="VAC151" s="140"/>
      <c r="VAD151" s="140"/>
      <c r="VAE151" s="140"/>
      <c r="VAF151" s="140"/>
      <c r="VAG151" s="140"/>
      <c r="VAH151" s="140"/>
      <c r="VAI151" s="140"/>
      <c r="VAJ151" s="140"/>
      <c r="VAK151" s="140"/>
      <c r="VAL151" s="140"/>
      <c r="VAM151" s="140"/>
      <c r="VAN151" s="140"/>
      <c r="VAO151" s="140"/>
      <c r="VAP151" s="140"/>
      <c r="VAQ151" s="140"/>
      <c r="VAR151" s="140"/>
      <c r="VAS151" s="140"/>
      <c r="VAT151" s="140"/>
      <c r="VAU151" s="140"/>
      <c r="VAV151" s="140"/>
      <c r="VAW151" s="140"/>
      <c r="VAX151" s="140"/>
      <c r="VAY151" s="140"/>
      <c r="VAZ151" s="140"/>
      <c r="VBA151" s="140"/>
      <c r="VBB151" s="140"/>
      <c r="VBC151" s="140"/>
      <c r="VBD151" s="140"/>
      <c r="VBE151" s="140"/>
      <c r="VBF151" s="140"/>
      <c r="VBG151" s="140"/>
      <c r="VBH151" s="140"/>
      <c r="VBI151" s="140"/>
      <c r="VBJ151" s="140"/>
      <c r="VBK151" s="140"/>
      <c r="VBL151" s="140"/>
      <c r="VBM151" s="140"/>
      <c r="VBN151" s="140"/>
      <c r="VBO151" s="140"/>
      <c r="VBP151" s="140"/>
      <c r="VBQ151" s="140"/>
      <c r="VBR151" s="140"/>
      <c r="VBS151" s="140"/>
      <c r="VBT151" s="140"/>
      <c r="VBU151" s="140"/>
      <c r="VBV151" s="140"/>
      <c r="VBW151" s="140"/>
      <c r="VBX151" s="140"/>
      <c r="VBY151" s="140"/>
      <c r="VBZ151" s="140"/>
      <c r="VCA151" s="140"/>
      <c r="VCB151" s="140"/>
      <c r="VCC151" s="140"/>
      <c r="VCD151" s="140"/>
      <c r="VCE151" s="140"/>
      <c r="VCF151" s="140"/>
      <c r="VCG151" s="140"/>
      <c r="VCH151" s="140"/>
      <c r="VCI151" s="140"/>
      <c r="VCJ151" s="140"/>
      <c r="VCK151" s="140"/>
      <c r="VCL151" s="140"/>
      <c r="VCM151" s="140"/>
      <c r="VCN151" s="140"/>
      <c r="VCO151" s="140"/>
      <c r="VCP151" s="140"/>
      <c r="VCQ151" s="140"/>
      <c r="VCR151" s="140"/>
      <c r="VCS151" s="140"/>
      <c r="VCT151" s="140"/>
      <c r="VCU151" s="140"/>
      <c r="VCV151" s="140"/>
      <c r="VCW151" s="140"/>
      <c r="VCX151" s="140"/>
      <c r="VCY151" s="140"/>
      <c r="VCZ151" s="140"/>
      <c r="VDA151" s="140"/>
      <c r="VDB151" s="140"/>
      <c r="VDC151" s="140"/>
      <c r="VDD151" s="140"/>
      <c r="VDE151" s="140"/>
      <c r="VDF151" s="140"/>
      <c r="VDG151" s="140"/>
      <c r="VDH151" s="140"/>
      <c r="VDI151" s="140"/>
      <c r="VDJ151" s="140"/>
      <c r="VDK151" s="140"/>
      <c r="VDL151" s="140"/>
      <c r="VDM151" s="140"/>
      <c r="VDN151" s="140"/>
      <c r="VDO151" s="140"/>
      <c r="VDP151" s="140"/>
      <c r="VDQ151" s="140"/>
      <c r="VDR151" s="140"/>
      <c r="VDS151" s="140"/>
      <c r="VDT151" s="140"/>
      <c r="VDU151" s="140"/>
      <c r="VDV151" s="140"/>
      <c r="VDW151" s="140"/>
      <c r="VDX151" s="140"/>
      <c r="VDY151" s="140"/>
      <c r="VDZ151" s="140"/>
      <c r="VEA151" s="140"/>
      <c r="VEB151" s="140"/>
      <c r="VEC151" s="140"/>
      <c r="VED151" s="140"/>
      <c r="VEE151" s="140"/>
      <c r="VEF151" s="140"/>
      <c r="VEG151" s="140"/>
      <c r="VEH151" s="140"/>
      <c r="VEI151" s="140"/>
      <c r="VEJ151" s="140"/>
      <c r="VEK151" s="140"/>
      <c r="VEL151" s="140"/>
      <c r="VEM151" s="140"/>
      <c r="VEN151" s="140"/>
      <c r="VEO151" s="140"/>
      <c r="VEP151" s="140"/>
      <c r="VEQ151" s="140"/>
      <c r="VER151" s="140"/>
      <c r="VES151" s="140"/>
      <c r="VET151" s="140"/>
      <c r="VEU151" s="140"/>
      <c r="VEV151" s="140"/>
      <c r="VEW151" s="140"/>
      <c r="VEX151" s="140"/>
      <c r="VEY151" s="140"/>
      <c r="VEZ151" s="140"/>
      <c r="VFA151" s="140"/>
      <c r="VFB151" s="140"/>
      <c r="VFC151" s="140"/>
      <c r="VFD151" s="140"/>
      <c r="VFE151" s="140"/>
      <c r="VFF151" s="140"/>
      <c r="VFG151" s="140"/>
      <c r="VFH151" s="140"/>
      <c r="VFI151" s="140"/>
      <c r="VFJ151" s="140"/>
      <c r="VFK151" s="140"/>
      <c r="VFL151" s="140"/>
      <c r="VFM151" s="140"/>
      <c r="VFN151" s="140"/>
      <c r="VFO151" s="140"/>
      <c r="VFP151" s="140"/>
      <c r="VFQ151" s="140"/>
      <c r="VFR151" s="140"/>
      <c r="VFS151" s="140"/>
      <c r="VFT151" s="140"/>
      <c r="VFU151" s="140"/>
      <c r="VFV151" s="140"/>
      <c r="VFW151" s="140"/>
      <c r="VFX151" s="140"/>
      <c r="VFY151" s="140"/>
      <c r="VFZ151" s="140"/>
      <c r="VGA151" s="140"/>
      <c r="VGB151" s="140"/>
      <c r="VGC151" s="140"/>
      <c r="VGD151" s="140"/>
      <c r="VGE151" s="140"/>
      <c r="VGF151" s="140"/>
      <c r="VGG151" s="140"/>
      <c r="VGH151" s="140"/>
      <c r="VGI151" s="140"/>
      <c r="VGJ151" s="140"/>
      <c r="VGK151" s="140"/>
      <c r="VGL151" s="140"/>
      <c r="VGM151" s="140"/>
      <c r="VGN151" s="140"/>
      <c r="VGO151" s="140"/>
      <c r="VGP151" s="140"/>
      <c r="VGQ151" s="140"/>
      <c r="VGR151" s="140"/>
      <c r="VGS151" s="140"/>
      <c r="VGT151" s="140"/>
      <c r="VGU151" s="140"/>
      <c r="VGV151" s="140"/>
      <c r="VGW151" s="140"/>
      <c r="VGX151" s="140"/>
      <c r="VGY151" s="140"/>
      <c r="VGZ151" s="140"/>
      <c r="VHA151" s="140"/>
      <c r="VHB151" s="140"/>
      <c r="VHC151" s="140"/>
      <c r="VHD151" s="140"/>
      <c r="VHE151" s="140"/>
      <c r="VHF151" s="140"/>
      <c r="VHG151" s="140"/>
      <c r="VHH151" s="140"/>
      <c r="VHI151" s="140"/>
      <c r="VHJ151" s="140"/>
      <c r="VHK151" s="140"/>
      <c r="VHL151" s="140"/>
      <c r="VHM151" s="140"/>
      <c r="VHN151" s="140"/>
      <c r="VHO151" s="140"/>
      <c r="VHP151" s="140"/>
      <c r="VHQ151" s="140"/>
      <c r="VHR151" s="140"/>
      <c r="VHS151" s="140"/>
      <c r="VHT151" s="140"/>
      <c r="VHU151" s="140"/>
      <c r="VHV151" s="140"/>
      <c r="VHW151" s="140"/>
      <c r="VHX151" s="140"/>
      <c r="VHY151" s="140"/>
      <c r="VHZ151" s="140"/>
      <c r="VIA151" s="140"/>
      <c r="VIB151" s="140"/>
      <c r="VIC151" s="140"/>
      <c r="VID151" s="140"/>
      <c r="VIE151" s="140"/>
      <c r="VIF151" s="140"/>
      <c r="VIG151" s="140"/>
      <c r="VIH151" s="140"/>
      <c r="VII151" s="140"/>
      <c r="VIJ151" s="140"/>
      <c r="VIK151" s="140"/>
      <c r="VIL151" s="140"/>
      <c r="VIM151" s="140"/>
      <c r="VIN151" s="140"/>
      <c r="VIO151" s="140"/>
      <c r="VIP151" s="140"/>
      <c r="VIQ151" s="140"/>
      <c r="VIR151" s="140"/>
      <c r="VIS151" s="140"/>
      <c r="VIT151" s="140"/>
      <c r="VIU151" s="140"/>
      <c r="VIV151" s="140"/>
      <c r="VIW151" s="140"/>
      <c r="VIX151" s="140"/>
      <c r="VIY151" s="140"/>
      <c r="VIZ151" s="140"/>
      <c r="VJA151" s="140"/>
      <c r="VJB151" s="140"/>
      <c r="VJC151" s="140"/>
      <c r="VJD151" s="140"/>
      <c r="VJE151" s="140"/>
      <c r="VJF151" s="140"/>
      <c r="VJG151" s="140"/>
      <c r="VJH151" s="140"/>
      <c r="VJI151" s="140"/>
      <c r="VJJ151" s="140"/>
      <c r="VJK151" s="140"/>
      <c r="VJL151" s="140"/>
      <c r="VJM151" s="140"/>
      <c r="VJN151" s="140"/>
      <c r="VJO151" s="140"/>
      <c r="VJP151" s="140"/>
      <c r="VJQ151" s="140"/>
      <c r="VJR151" s="140"/>
      <c r="VJS151" s="140"/>
      <c r="VJT151" s="140"/>
      <c r="VJU151" s="140"/>
      <c r="VJV151" s="140"/>
      <c r="VJW151" s="140"/>
      <c r="VJX151" s="140"/>
      <c r="VJY151" s="140"/>
      <c r="VJZ151" s="140"/>
      <c r="VKA151" s="140"/>
      <c r="VKB151" s="140"/>
      <c r="VKC151" s="140"/>
      <c r="VKD151" s="140"/>
      <c r="VKE151" s="140"/>
      <c r="VKF151" s="140"/>
      <c r="VKG151" s="140"/>
      <c r="VKH151" s="140"/>
      <c r="VKI151" s="140"/>
      <c r="VKJ151" s="140"/>
      <c r="VKK151" s="140"/>
      <c r="VKL151" s="140"/>
      <c r="VKM151" s="140"/>
      <c r="VKN151" s="140"/>
      <c r="VKO151" s="140"/>
      <c r="VKP151" s="140"/>
      <c r="VKQ151" s="140"/>
      <c r="VKR151" s="140"/>
      <c r="VKS151" s="140"/>
      <c r="VKT151" s="140"/>
      <c r="VKU151" s="140"/>
      <c r="VKV151" s="140"/>
      <c r="VKW151" s="140"/>
      <c r="VKX151" s="140"/>
      <c r="VKY151" s="140"/>
      <c r="VKZ151" s="140"/>
      <c r="VLA151" s="140"/>
      <c r="VLB151" s="140"/>
      <c r="VLC151" s="140"/>
      <c r="VLD151" s="140"/>
      <c r="VLE151" s="140"/>
      <c r="VLF151" s="140"/>
      <c r="VLG151" s="140"/>
      <c r="VLH151" s="140"/>
      <c r="VLI151" s="140"/>
      <c r="VLJ151" s="140"/>
      <c r="VLK151" s="140"/>
      <c r="VLL151" s="140"/>
      <c r="VLM151" s="140"/>
      <c r="VLN151" s="140"/>
      <c r="VLO151" s="140"/>
      <c r="VLP151" s="140"/>
      <c r="VLQ151" s="140"/>
      <c r="VLR151" s="140"/>
      <c r="VLS151" s="140"/>
      <c r="VLT151" s="140"/>
      <c r="VLU151" s="140"/>
      <c r="VLV151" s="140"/>
      <c r="VLW151" s="140"/>
      <c r="VLX151" s="140"/>
      <c r="VLY151" s="140"/>
      <c r="VLZ151" s="140"/>
      <c r="VMA151" s="140"/>
      <c r="VMB151" s="140"/>
      <c r="VMC151" s="140"/>
      <c r="VMD151" s="140"/>
      <c r="VME151" s="140"/>
      <c r="VMF151" s="140"/>
      <c r="VMG151" s="140"/>
      <c r="VMH151" s="140"/>
      <c r="VMI151" s="140"/>
      <c r="VMJ151" s="140"/>
      <c r="VMK151" s="140"/>
      <c r="VML151" s="140"/>
      <c r="VMM151" s="140"/>
      <c r="VMN151" s="140"/>
      <c r="VMO151" s="140"/>
      <c r="VMP151" s="140"/>
      <c r="VMQ151" s="140"/>
      <c r="VMR151" s="140"/>
      <c r="VMS151" s="140"/>
      <c r="VMT151" s="140"/>
      <c r="VMU151" s="140"/>
      <c r="VMV151" s="140"/>
      <c r="VMW151" s="140"/>
      <c r="VMX151" s="140"/>
      <c r="VMY151" s="140"/>
      <c r="VMZ151" s="140"/>
      <c r="VNA151" s="140"/>
      <c r="VNB151" s="140"/>
      <c r="VNC151" s="140"/>
      <c r="VND151" s="140"/>
      <c r="VNE151" s="140"/>
      <c r="VNF151" s="140"/>
      <c r="VNG151" s="140"/>
      <c r="VNH151" s="140"/>
      <c r="VNI151" s="140"/>
      <c r="VNJ151" s="140"/>
      <c r="VNK151" s="140"/>
      <c r="VNL151" s="140"/>
      <c r="VNM151" s="140"/>
      <c r="VNN151" s="140"/>
      <c r="VNO151" s="140"/>
      <c r="VNP151" s="140"/>
      <c r="VNQ151" s="140"/>
      <c r="VNR151" s="140"/>
      <c r="VNS151" s="140"/>
      <c r="VNT151" s="140"/>
      <c r="VNU151" s="140"/>
      <c r="VNV151" s="140"/>
      <c r="VNW151" s="140"/>
      <c r="VNX151" s="140"/>
      <c r="VNY151" s="140"/>
      <c r="VNZ151" s="140"/>
      <c r="VOA151" s="140"/>
      <c r="VOB151" s="140"/>
      <c r="VOC151" s="140"/>
      <c r="VOD151" s="140"/>
      <c r="VOE151" s="140"/>
      <c r="VOF151" s="140"/>
      <c r="VOG151" s="140"/>
      <c r="VOH151" s="140"/>
      <c r="VOI151" s="140"/>
      <c r="VOJ151" s="140"/>
      <c r="VOK151" s="140"/>
      <c r="VOL151" s="140"/>
      <c r="VOM151" s="140"/>
      <c r="VON151" s="140"/>
      <c r="VOO151" s="140"/>
      <c r="VOP151" s="140"/>
      <c r="VOQ151" s="140"/>
      <c r="VOR151" s="140"/>
      <c r="VOS151" s="140"/>
      <c r="VOT151" s="140"/>
      <c r="VOU151" s="140"/>
      <c r="VOV151" s="140"/>
      <c r="VOW151" s="140"/>
      <c r="VOX151" s="140"/>
      <c r="VOY151" s="140"/>
      <c r="VOZ151" s="140"/>
      <c r="VPA151" s="140"/>
      <c r="VPB151" s="140"/>
      <c r="VPC151" s="140"/>
      <c r="VPD151" s="140"/>
      <c r="VPE151" s="140"/>
      <c r="VPF151" s="140"/>
      <c r="VPG151" s="140"/>
      <c r="VPH151" s="140"/>
      <c r="VPI151" s="140"/>
      <c r="VPJ151" s="140"/>
      <c r="VPK151" s="140"/>
      <c r="VPL151" s="140"/>
      <c r="VPM151" s="140"/>
      <c r="VPN151" s="140"/>
      <c r="VPO151" s="140"/>
      <c r="VPP151" s="140"/>
      <c r="VPQ151" s="140"/>
      <c r="VPR151" s="140"/>
      <c r="VPS151" s="140"/>
      <c r="VPT151" s="140"/>
      <c r="VPU151" s="140"/>
      <c r="VPV151" s="140"/>
      <c r="VPW151" s="140"/>
      <c r="VPX151" s="140"/>
      <c r="VPY151" s="140"/>
      <c r="VPZ151" s="140"/>
      <c r="VQA151" s="140"/>
      <c r="VQB151" s="140"/>
      <c r="VQC151" s="140"/>
      <c r="VQD151" s="140"/>
      <c r="VQE151" s="140"/>
      <c r="VQF151" s="140"/>
      <c r="VQG151" s="140"/>
      <c r="VQH151" s="140"/>
      <c r="VQI151" s="140"/>
      <c r="VQJ151" s="140"/>
      <c r="VQK151" s="140"/>
      <c r="VQL151" s="140"/>
      <c r="VQM151" s="140"/>
      <c r="VQN151" s="140"/>
      <c r="VQO151" s="140"/>
      <c r="VQP151" s="140"/>
      <c r="VQQ151" s="140"/>
      <c r="VQR151" s="140"/>
      <c r="VQS151" s="140"/>
      <c r="VQT151" s="140"/>
      <c r="VQU151" s="140"/>
      <c r="VQV151" s="140"/>
      <c r="VQW151" s="140"/>
      <c r="VQX151" s="140"/>
      <c r="VQY151" s="140"/>
      <c r="VQZ151" s="140"/>
      <c r="VRA151" s="140"/>
      <c r="VRB151" s="140"/>
      <c r="VRC151" s="140"/>
      <c r="VRD151" s="140"/>
      <c r="VRE151" s="140"/>
      <c r="VRF151" s="140"/>
      <c r="VRG151" s="140"/>
      <c r="VRH151" s="140"/>
      <c r="VRI151" s="140"/>
      <c r="VRJ151" s="140"/>
      <c r="VRK151" s="140"/>
      <c r="VRL151" s="140"/>
      <c r="VRM151" s="140"/>
      <c r="VRN151" s="140"/>
      <c r="VRO151" s="140"/>
      <c r="VRP151" s="140"/>
      <c r="VRQ151" s="140"/>
      <c r="VRR151" s="140"/>
      <c r="VRS151" s="140"/>
      <c r="VRT151" s="140"/>
      <c r="VRU151" s="140"/>
      <c r="VRV151" s="140"/>
      <c r="VRW151" s="140"/>
      <c r="VRX151" s="140"/>
      <c r="VRY151" s="140"/>
      <c r="VRZ151" s="140"/>
      <c r="VSA151" s="140"/>
      <c r="VSB151" s="140"/>
      <c r="VSC151" s="140"/>
      <c r="VSD151" s="140"/>
      <c r="VSE151" s="140"/>
      <c r="VSF151" s="140"/>
      <c r="VSG151" s="140"/>
      <c r="VSH151" s="140"/>
      <c r="VSI151" s="140"/>
      <c r="VSJ151" s="140"/>
      <c r="VSK151" s="140"/>
      <c r="VSL151" s="140"/>
      <c r="VSM151" s="140"/>
      <c r="VSN151" s="140"/>
      <c r="VSO151" s="140"/>
      <c r="VSP151" s="140"/>
      <c r="VSQ151" s="140"/>
      <c r="VSR151" s="140"/>
      <c r="VSS151" s="140"/>
      <c r="VST151" s="140"/>
      <c r="VSU151" s="140"/>
      <c r="VSV151" s="140"/>
      <c r="VSW151" s="140"/>
      <c r="VSX151" s="140"/>
      <c r="VSY151" s="140"/>
      <c r="VSZ151" s="140"/>
      <c r="VTA151" s="140"/>
      <c r="VTB151" s="140"/>
      <c r="VTC151" s="140"/>
      <c r="VTD151" s="140"/>
      <c r="VTE151" s="140"/>
      <c r="VTF151" s="140"/>
      <c r="VTG151" s="140"/>
      <c r="VTH151" s="140"/>
      <c r="VTI151" s="140"/>
      <c r="VTJ151" s="140"/>
      <c r="VTK151" s="140"/>
      <c r="VTL151" s="140"/>
      <c r="VTM151" s="140"/>
      <c r="VTN151" s="140"/>
      <c r="VTO151" s="140"/>
      <c r="VTP151" s="140"/>
      <c r="VTQ151" s="140"/>
      <c r="VTR151" s="140"/>
      <c r="VTS151" s="140"/>
      <c r="VTT151" s="140"/>
      <c r="VTU151" s="140"/>
      <c r="VTV151" s="140"/>
      <c r="VTW151" s="140"/>
      <c r="VTX151" s="140"/>
      <c r="VTY151" s="140"/>
      <c r="VTZ151" s="140"/>
      <c r="VUA151" s="140"/>
      <c r="VUB151" s="140"/>
      <c r="VUC151" s="140"/>
      <c r="VUD151" s="140"/>
      <c r="VUE151" s="140"/>
      <c r="VUF151" s="140"/>
      <c r="VUG151" s="140"/>
      <c r="VUH151" s="140"/>
      <c r="VUI151" s="140"/>
      <c r="VUJ151" s="140"/>
      <c r="VUK151" s="140"/>
      <c r="VUL151" s="140"/>
      <c r="VUM151" s="140"/>
      <c r="VUN151" s="140"/>
      <c r="VUO151" s="140"/>
      <c r="VUP151" s="140"/>
      <c r="VUQ151" s="140"/>
      <c r="VUR151" s="140"/>
      <c r="VUS151" s="140"/>
      <c r="VUT151" s="140"/>
      <c r="VUU151" s="140"/>
      <c r="VUV151" s="140"/>
      <c r="VUW151" s="140"/>
      <c r="VUX151" s="140"/>
      <c r="VUY151" s="140"/>
      <c r="VUZ151" s="140"/>
      <c r="VVA151" s="140"/>
      <c r="VVB151" s="140"/>
      <c r="VVC151" s="140"/>
      <c r="VVD151" s="140"/>
      <c r="VVE151" s="140"/>
      <c r="VVF151" s="140"/>
      <c r="VVG151" s="140"/>
      <c r="VVH151" s="140"/>
      <c r="VVI151" s="140"/>
      <c r="VVJ151" s="140"/>
      <c r="VVK151" s="140"/>
      <c r="VVL151" s="140"/>
      <c r="VVM151" s="140"/>
      <c r="VVN151" s="140"/>
      <c r="VVO151" s="140"/>
      <c r="VVP151" s="140"/>
      <c r="VVQ151" s="140"/>
      <c r="VVR151" s="140"/>
      <c r="VVS151" s="140"/>
      <c r="VVT151" s="140"/>
      <c r="VVU151" s="140"/>
      <c r="VVV151" s="140"/>
      <c r="VVW151" s="140"/>
      <c r="VVX151" s="140"/>
      <c r="VVY151" s="140"/>
      <c r="VVZ151" s="140"/>
      <c r="VWA151" s="140"/>
      <c r="VWB151" s="140"/>
      <c r="VWC151" s="140"/>
      <c r="VWD151" s="140"/>
      <c r="VWE151" s="140"/>
      <c r="VWF151" s="140"/>
      <c r="VWG151" s="140"/>
      <c r="VWH151" s="140"/>
      <c r="VWI151" s="140"/>
      <c r="VWJ151" s="140"/>
      <c r="VWK151" s="140"/>
      <c r="VWL151" s="140"/>
      <c r="VWM151" s="140"/>
      <c r="VWN151" s="140"/>
      <c r="VWO151" s="140"/>
      <c r="VWP151" s="140"/>
      <c r="VWQ151" s="140"/>
      <c r="VWR151" s="140"/>
      <c r="VWS151" s="140"/>
      <c r="VWT151" s="140"/>
      <c r="VWU151" s="140"/>
      <c r="VWV151" s="140"/>
      <c r="VWW151" s="140"/>
      <c r="VWX151" s="140"/>
      <c r="VWY151" s="140"/>
      <c r="VWZ151" s="140"/>
      <c r="VXA151" s="140"/>
      <c r="VXB151" s="140"/>
      <c r="VXC151" s="140"/>
      <c r="VXD151" s="140"/>
      <c r="VXE151" s="140"/>
      <c r="VXF151" s="140"/>
      <c r="VXG151" s="140"/>
      <c r="VXH151" s="140"/>
      <c r="VXI151" s="140"/>
      <c r="VXJ151" s="140"/>
      <c r="VXK151" s="140"/>
      <c r="VXL151" s="140"/>
      <c r="VXM151" s="140"/>
      <c r="VXN151" s="140"/>
      <c r="VXO151" s="140"/>
      <c r="VXP151" s="140"/>
      <c r="VXQ151" s="140"/>
      <c r="VXR151" s="140"/>
      <c r="VXS151" s="140"/>
      <c r="VXT151" s="140"/>
      <c r="VXU151" s="140"/>
      <c r="VXV151" s="140"/>
      <c r="VXW151" s="140"/>
      <c r="VXX151" s="140"/>
      <c r="VXY151" s="140"/>
      <c r="VXZ151" s="140"/>
      <c r="VYA151" s="140"/>
      <c r="VYB151" s="140"/>
      <c r="VYC151" s="140"/>
      <c r="VYD151" s="140"/>
      <c r="VYE151" s="140"/>
      <c r="VYF151" s="140"/>
      <c r="VYG151" s="140"/>
      <c r="VYH151" s="140"/>
      <c r="VYI151" s="140"/>
      <c r="VYJ151" s="140"/>
      <c r="VYK151" s="140"/>
      <c r="VYL151" s="140"/>
      <c r="VYM151" s="140"/>
      <c r="VYN151" s="140"/>
      <c r="VYO151" s="140"/>
      <c r="VYP151" s="140"/>
      <c r="VYQ151" s="140"/>
      <c r="VYR151" s="140"/>
      <c r="VYS151" s="140"/>
      <c r="VYT151" s="140"/>
      <c r="VYU151" s="140"/>
      <c r="VYV151" s="140"/>
      <c r="VYW151" s="140"/>
      <c r="VYX151" s="140"/>
      <c r="VYY151" s="140"/>
      <c r="VYZ151" s="140"/>
      <c r="VZA151" s="140"/>
      <c r="VZB151" s="140"/>
      <c r="VZC151" s="140"/>
      <c r="VZD151" s="140"/>
      <c r="VZE151" s="140"/>
      <c r="VZF151" s="140"/>
      <c r="VZG151" s="140"/>
      <c r="VZH151" s="140"/>
      <c r="VZI151" s="140"/>
      <c r="VZJ151" s="140"/>
      <c r="VZK151" s="140"/>
      <c r="VZL151" s="140"/>
      <c r="VZM151" s="140"/>
      <c r="VZN151" s="140"/>
      <c r="VZO151" s="140"/>
      <c r="VZP151" s="140"/>
      <c r="VZQ151" s="140"/>
      <c r="VZR151" s="140"/>
      <c r="VZS151" s="140"/>
      <c r="VZT151" s="140"/>
      <c r="VZU151" s="140"/>
      <c r="VZV151" s="140"/>
      <c r="VZW151" s="140"/>
      <c r="VZX151" s="140"/>
      <c r="VZY151" s="140"/>
      <c r="VZZ151" s="140"/>
      <c r="WAA151" s="140"/>
      <c r="WAB151" s="140"/>
      <c r="WAC151" s="140"/>
      <c r="WAD151" s="140"/>
      <c r="WAE151" s="140"/>
      <c r="WAF151" s="140"/>
      <c r="WAG151" s="140"/>
      <c r="WAH151" s="140"/>
      <c r="WAI151" s="140"/>
      <c r="WAJ151" s="140"/>
      <c r="WAK151" s="140"/>
      <c r="WAL151" s="140"/>
      <c r="WAM151" s="140"/>
      <c r="WAN151" s="140"/>
      <c r="WAO151" s="140"/>
      <c r="WAP151" s="140"/>
      <c r="WAQ151" s="140"/>
      <c r="WAR151" s="140"/>
      <c r="WAS151" s="140"/>
      <c r="WAT151" s="140"/>
      <c r="WAU151" s="140"/>
      <c r="WAV151" s="140"/>
      <c r="WAW151" s="140"/>
      <c r="WAX151" s="140"/>
      <c r="WAY151" s="140"/>
      <c r="WAZ151" s="140"/>
      <c r="WBA151" s="140"/>
      <c r="WBB151" s="140"/>
      <c r="WBC151" s="140"/>
      <c r="WBD151" s="140"/>
      <c r="WBE151" s="140"/>
      <c r="WBF151" s="140"/>
      <c r="WBG151" s="140"/>
      <c r="WBH151" s="140"/>
      <c r="WBI151" s="140"/>
      <c r="WBJ151" s="140"/>
      <c r="WBK151" s="140"/>
      <c r="WBL151" s="140"/>
      <c r="WBM151" s="140"/>
      <c r="WBN151" s="140"/>
      <c r="WBO151" s="140"/>
      <c r="WBP151" s="140"/>
      <c r="WBQ151" s="140"/>
      <c r="WBR151" s="140"/>
      <c r="WBS151" s="140"/>
      <c r="WBT151" s="140"/>
      <c r="WBU151" s="140"/>
      <c r="WBV151" s="140"/>
      <c r="WBW151" s="140"/>
      <c r="WBX151" s="140"/>
      <c r="WBY151" s="140"/>
      <c r="WBZ151" s="140"/>
      <c r="WCA151" s="140"/>
      <c r="WCB151" s="140"/>
      <c r="WCC151" s="140"/>
      <c r="WCD151" s="140"/>
      <c r="WCE151" s="140"/>
      <c r="WCF151" s="140"/>
      <c r="WCG151" s="140"/>
      <c r="WCH151" s="140"/>
      <c r="WCI151" s="140"/>
      <c r="WCJ151" s="140"/>
      <c r="WCK151" s="140"/>
      <c r="WCL151" s="140"/>
      <c r="WCM151" s="140"/>
      <c r="WCN151" s="140"/>
      <c r="WCO151" s="140"/>
      <c r="WCP151" s="140"/>
      <c r="WCQ151" s="140"/>
      <c r="WCR151" s="140"/>
      <c r="WCS151" s="140"/>
      <c r="WCT151" s="140"/>
      <c r="WCU151" s="140"/>
      <c r="WCV151" s="140"/>
      <c r="WCW151" s="140"/>
      <c r="WCX151" s="140"/>
      <c r="WCY151" s="140"/>
      <c r="WCZ151" s="140"/>
      <c r="WDA151" s="140"/>
      <c r="WDB151" s="140"/>
      <c r="WDC151" s="140"/>
      <c r="WDD151" s="140"/>
      <c r="WDE151" s="140"/>
      <c r="WDF151" s="140"/>
      <c r="WDG151" s="140"/>
      <c r="WDH151" s="140"/>
      <c r="WDI151" s="140"/>
      <c r="WDJ151" s="140"/>
      <c r="WDK151" s="140"/>
      <c r="WDL151" s="140"/>
      <c r="WDM151" s="140"/>
      <c r="WDN151" s="140"/>
      <c r="WDO151" s="140"/>
      <c r="WDP151" s="140"/>
      <c r="WDQ151" s="140"/>
      <c r="WDR151" s="140"/>
      <c r="WDS151" s="140"/>
      <c r="WDT151" s="140"/>
      <c r="WDU151" s="140"/>
      <c r="WDV151" s="140"/>
      <c r="WDW151" s="140"/>
      <c r="WDX151" s="140"/>
      <c r="WDY151" s="140"/>
      <c r="WDZ151" s="140"/>
      <c r="WEA151" s="140"/>
      <c r="WEB151" s="140"/>
      <c r="WEC151" s="140"/>
      <c r="WED151" s="140"/>
      <c r="WEE151" s="140"/>
      <c r="WEF151" s="140"/>
      <c r="WEG151" s="140"/>
      <c r="WEH151" s="140"/>
      <c r="WEI151" s="140"/>
      <c r="WEJ151" s="140"/>
      <c r="WEK151" s="140"/>
      <c r="WEL151" s="140"/>
      <c r="WEM151" s="140"/>
      <c r="WEN151" s="140"/>
      <c r="WEO151" s="140"/>
      <c r="WEP151" s="140"/>
      <c r="WEQ151" s="140"/>
      <c r="WER151" s="140"/>
      <c r="WES151" s="140"/>
      <c r="WET151" s="140"/>
      <c r="WEU151" s="140"/>
      <c r="WEV151" s="140"/>
      <c r="WEW151" s="140"/>
      <c r="WEX151" s="140"/>
      <c r="WEY151" s="140"/>
      <c r="WEZ151" s="140"/>
      <c r="WFA151" s="140"/>
      <c r="WFB151" s="140"/>
      <c r="WFC151" s="140"/>
      <c r="WFD151" s="140"/>
      <c r="WFE151" s="140"/>
      <c r="WFF151" s="140"/>
      <c r="WFG151" s="140"/>
      <c r="WFH151" s="140"/>
      <c r="WFI151" s="140"/>
      <c r="WFJ151" s="140"/>
      <c r="WFK151" s="140"/>
      <c r="WFL151" s="140"/>
      <c r="WFM151" s="140"/>
      <c r="WFN151" s="140"/>
      <c r="WFO151" s="140"/>
      <c r="WFP151" s="140"/>
      <c r="WFQ151" s="140"/>
      <c r="WFR151" s="140"/>
      <c r="WFS151" s="140"/>
      <c r="WFT151" s="140"/>
      <c r="WFU151" s="140"/>
      <c r="WFV151" s="140"/>
      <c r="WFW151" s="140"/>
      <c r="WFX151" s="140"/>
      <c r="WFY151" s="140"/>
      <c r="WFZ151" s="140"/>
      <c r="WGA151" s="140"/>
      <c r="WGB151" s="140"/>
      <c r="WGC151" s="140"/>
      <c r="WGD151" s="140"/>
      <c r="WGE151" s="140"/>
      <c r="WGF151" s="140"/>
      <c r="WGG151" s="140"/>
      <c r="WGH151" s="140"/>
      <c r="WGI151" s="140"/>
      <c r="WGJ151" s="140"/>
      <c r="WGK151" s="140"/>
      <c r="WGL151" s="140"/>
      <c r="WGM151" s="140"/>
      <c r="WGN151" s="140"/>
      <c r="WGO151" s="140"/>
      <c r="WGP151" s="140"/>
      <c r="WGQ151" s="140"/>
      <c r="WGR151" s="140"/>
      <c r="WGS151" s="140"/>
      <c r="WGT151" s="140"/>
      <c r="WGU151" s="140"/>
      <c r="WGV151" s="140"/>
      <c r="WGW151" s="140"/>
      <c r="WGX151" s="140"/>
      <c r="WGY151" s="140"/>
      <c r="WGZ151" s="140"/>
      <c r="WHA151" s="140"/>
      <c r="WHB151" s="140"/>
      <c r="WHC151" s="140"/>
      <c r="WHD151" s="140"/>
      <c r="WHE151" s="140"/>
      <c r="WHF151" s="140"/>
      <c r="WHG151" s="140"/>
      <c r="WHH151" s="140"/>
      <c r="WHI151" s="140"/>
      <c r="WHJ151" s="140"/>
      <c r="WHK151" s="140"/>
      <c r="WHL151" s="140"/>
      <c r="WHM151" s="140"/>
      <c r="WHN151" s="140"/>
      <c r="WHO151" s="140"/>
      <c r="WHP151" s="140"/>
      <c r="WHQ151" s="140"/>
      <c r="WHR151" s="140"/>
      <c r="WHS151" s="140"/>
      <c r="WHT151" s="140"/>
      <c r="WHU151" s="140"/>
      <c r="WHV151" s="140"/>
      <c r="WHW151" s="140"/>
      <c r="WHX151" s="140"/>
      <c r="WHY151" s="140"/>
      <c r="WHZ151" s="140"/>
      <c r="WIA151" s="140"/>
      <c r="WIB151" s="140"/>
      <c r="WIC151" s="140"/>
      <c r="WID151" s="140"/>
      <c r="WIE151" s="140"/>
      <c r="WIF151" s="140"/>
      <c r="WIG151" s="140"/>
      <c r="WIH151" s="140"/>
      <c r="WII151" s="140"/>
      <c r="WIJ151" s="140"/>
      <c r="WIK151" s="140"/>
      <c r="WIL151" s="140"/>
      <c r="WIM151" s="140"/>
      <c r="WIN151" s="140"/>
      <c r="WIO151" s="140"/>
      <c r="WIP151" s="140"/>
      <c r="WIQ151" s="140"/>
      <c r="WIR151" s="140"/>
      <c r="WIS151" s="140"/>
      <c r="WIT151" s="140"/>
      <c r="WIU151" s="140"/>
      <c r="WIV151" s="140"/>
      <c r="WIW151" s="140"/>
      <c r="WIX151" s="140"/>
      <c r="WIY151" s="140"/>
      <c r="WIZ151" s="140"/>
      <c r="WJA151" s="140"/>
      <c r="WJB151" s="140"/>
      <c r="WJC151" s="140"/>
      <c r="WJD151" s="140"/>
      <c r="WJE151" s="140"/>
      <c r="WJF151" s="140"/>
      <c r="WJG151" s="140"/>
      <c r="WJH151" s="140"/>
      <c r="WJI151" s="140"/>
      <c r="WJJ151" s="140"/>
      <c r="WJK151" s="140"/>
      <c r="WJL151" s="140"/>
      <c r="WJM151" s="140"/>
      <c r="WJN151" s="140"/>
      <c r="WJO151" s="140"/>
      <c r="WJP151" s="140"/>
      <c r="WJQ151" s="140"/>
      <c r="WJR151" s="140"/>
      <c r="WJS151" s="140"/>
      <c r="WJT151" s="140"/>
      <c r="WJU151" s="140"/>
      <c r="WJV151" s="140"/>
      <c r="WJW151" s="140"/>
      <c r="WJX151" s="140"/>
      <c r="WJY151" s="140"/>
      <c r="WJZ151" s="140"/>
      <c r="WKA151" s="140"/>
      <c r="WKB151" s="140"/>
      <c r="WKC151" s="140"/>
      <c r="WKD151" s="140"/>
      <c r="WKE151" s="140"/>
      <c r="WKF151" s="140"/>
      <c r="WKG151" s="140"/>
      <c r="WKH151" s="140"/>
      <c r="WKI151" s="140"/>
      <c r="WKJ151" s="140"/>
      <c r="WKK151" s="140"/>
      <c r="WKL151" s="140"/>
      <c r="WKM151" s="140"/>
      <c r="WKN151" s="140"/>
      <c r="WKO151" s="140"/>
      <c r="WKP151" s="140"/>
      <c r="WKQ151" s="140"/>
      <c r="WKR151" s="140"/>
      <c r="WKS151" s="140"/>
      <c r="WKT151" s="140"/>
      <c r="WKU151" s="140"/>
      <c r="WKV151" s="140"/>
      <c r="WKW151" s="140"/>
      <c r="WKX151" s="140"/>
      <c r="WKY151" s="140"/>
      <c r="WKZ151" s="140"/>
      <c r="WLA151" s="140"/>
      <c r="WLB151" s="140"/>
      <c r="WLC151" s="140"/>
      <c r="WLD151" s="140"/>
      <c r="WLE151" s="140"/>
      <c r="WLF151" s="140"/>
      <c r="WLG151" s="140"/>
      <c r="WLH151" s="140"/>
      <c r="WLI151" s="140"/>
      <c r="WLJ151" s="140"/>
      <c r="WLK151" s="140"/>
      <c r="WLL151" s="140"/>
      <c r="WLM151" s="140"/>
      <c r="WLN151" s="140"/>
      <c r="WLO151" s="140"/>
      <c r="WLP151" s="140"/>
      <c r="WLQ151" s="140"/>
      <c r="WLR151" s="140"/>
      <c r="WLS151" s="140"/>
      <c r="WLT151" s="140"/>
      <c r="WLU151" s="140"/>
      <c r="WLV151" s="140"/>
      <c r="WLW151" s="140"/>
      <c r="WLX151" s="140"/>
      <c r="WLY151" s="140"/>
      <c r="WLZ151" s="140"/>
      <c r="WMA151" s="140"/>
      <c r="WMB151" s="140"/>
      <c r="WMC151" s="140"/>
      <c r="WMD151" s="140"/>
      <c r="WME151" s="140"/>
      <c r="WMF151" s="140"/>
      <c r="WMG151" s="140"/>
      <c r="WMH151" s="140"/>
      <c r="WMI151" s="140"/>
      <c r="WMJ151" s="140"/>
      <c r="WMK151" s="140"/>
      <c r="WML151" s="140"/>
      <c r="WMM151" s="140"/>
      <c r="WMN151" s="140"/>
      <c r="WMO151" s="140"/>
      <c r="WMP151" s="140"/>
      <c r="WMQ151" s="140"/>
      <c r="WMR151" s="140"/>
      <c r="WMS151" s="140"/>
      <c r="WMT151" s="140"/>
      <c r="WMU151" s="140"/>
      <c r="WMV151" s="140"/>
      <c r="WMW151" s="140"/>
      <c r="WMX151" s="140"/>
      <c r="WMY151" s="140"/>
      <c r="WMZ151" s="140"/>
      <c r="WNA151" s="140"/>
      <c r="WNB151" s="140"/>
      <c r="WNC151" s="140"/>
      <c r="WND151" s="140"/>
      <c r="WNE151" s="140"/>
      <c r="WNF151" s="140"/>
      <c r="WNG151" s="140"/>
      <c r="WNH151" s="140"/>
      <c r="WNI151" s="140"/>
      <c r="WNJ151" s="140"/>
      <c r="WNK151" s="140"/>
      <c r="WNL151" s="140"/>
      <c r="WNM151" s="140"/>
      <c r="WNN151" s="140"/>
      <c r="WNO151" s="140"/>
      <c r="WNP151" s="140"/>
      <c r="WNQ151" s="140"/>
      <c r="WNR151" s="140"/>
      <c r="WNS151" s="140"/>
      <c r="WNT151" s="140"/>
      <c r="WNU151" s="140"/>
      <c r="WNV151" s="140"/>
      <c r="WNW151" s="140"/>
      <c r="WNX151" s="140"/>
      <c r="WNY151" s="140"/>
      <c r="WNZ151" s="140"/>
      <c r="WOA151" s="140"/>
      <c r="WOB151" s="140"/>
      <c r="WOC151" s="140"/>
      <c r="WOD151" s="140"/>
      <c r="WOE151" s="140"/>
      <c r="WOF151" s="140"/>
      <c r="WOG151" s="140"/>
      <c r="WOH151" s="140"/>
      <c r="WOI151" s="140"/>
      <c r="WOJ151" s="140"/>
      <c r="WOK151" s="140"/>
      <c r="WOL151" s="140"/>
      <c r="WOM151" s="140"/>
      <c r="WON151" s="140"/>
      <c r="WOO151" s="140"/>
      <c r="WOP151" s="140"/>
      <c r="WOQ151" s="140"/>
      <c r="WOR151" s="140"/>
      <c r="WOS151" s="140"/>
      <c r="WOT151" s="140"/>
      <c r="WOU151" s="140"/>
      <c r="WOV151" s="140"/>
      <c r="WOW151" s="140"/>
      <c r="WOX151" s="140"/>
      <c r="WOY151" s="140"/>
      <c r="WOZ151" s="140"/>
      <c r="WPA151" s="140"/>
      <c r="WPB151" s="140"/>
      <c r="WPC151" s="140"/>
      <c r="WPD151" s="140"/>
      <c r="WPE151" s="140"/>
      <c r="WPF151" s="140"/>
      <c r="WPG151" s="140"/>
      <c r="WPH151" s="140"/>
      <c r="WPI151" s="140"/>
      <c r="WPJ151" s="140"/>
      <c r="WPK151" s="140"/>
      <c r="WPL151" s="140"/>
      <c r="WPM151" s="140"/>
      <c r="WPN151" s="140"/>
      <c r="WPO151" s="140"/>
      <c r="WPP151" s="140"/>
      <c r="WPQ151" s="140"/>
      <c r="WPR151" s="140"/>
      <c r="WPS151" s="140"/>
      <c r="WPT151" s="140"/>
      <c r="WPU151" s="140"/>
      <c r="WPV151" s="140"/>
      <c r="WPW151" s="140"/>
      <c r="WPX151" s="140"/>
      <c r="WPY151" s="140"/>
      <c r="WPZ151" s="140"/>
      <c r="WQA151" s="140"/>
      <c r="WQB151" s="140"/>
      <c r="WQC151" s="140"/>
      <c r="WQD151" s="140"/>
      <c r="WQE151" s="140"/>
      <c r="WQF151" s="140"/>
      <c r="WQG151" s="140"/>
      <c r="WQH151" s="140"/>
      <c r="WQI151" s="140"/>
      <c r="WQJ151" s="140"/>
      <c r="WQK151" s="140"/>
      <c r="WQL151" s="140"/>
      <c r="WQM151" s="140"/>
      <c r="WQN151" s="140"/>
      <c r="WQO151" s="140"/>
      <c r="WQP151" s="140"/>
      <c r="WQQ151" s="140"/>
      <c r="WQR151" s="140"/>
      <c r="WQS151" s="140"/>
      <c r="WQT151" s="140"/>
      <c r="WQU151" s="140"/>
      <c r="WQV151" s="140"/>
      <c r="WQW151" s="140"/>
      <c r="WQX151" s="140"/>
      <c r="WQY151" s="140"/>
      <c r="WQZ151" s="140"/>
      <c r="WRA151" s="140"/>
      <c r="WRB151" s="140"/>
      <c r="WRC151" s="140"/>
      <c r="WRD151" s="140"/>
      <c r="WRE151" s="140"/>
      <c r="WRF151" s="140"/>
      <c r="WRG151" s="140"/>
      <c r="WRH151" s="140"/>
      <c r="WRI151" s="140"/>
      <c r="WRJ151" s="140"/>
      <c r="WRK151" s="140"/>
      <c r="WRL151" s="140"/>
      <c r="WRM151" s="140"/>
      <c r="WRN151" s="140"/>
      <c r="WRO151" s="140"/>
      <c r="WRP151" s="140"/>
      <c r="WRQ151" s="140"/>
      <c r="WRR151" s="140"/>
      <c r="WRS151" s="140"/>
      <c r="WRT151" s="140"/>
      <c r="WRU151" s="140"/>
      <c r="WRV151" s="140"/>
      <c r="WRW151" s="140"/>
      <c r="WRX151" s="140"/>
      <c r="WRY151" s="140"/>
      <c r="WRZ151" s="140"/>
      <c r="WSA151" s="140"/>
      <c r="WSB151" s="140"/>
      <c r="WSC151" s="140"/>
      <c r="WSD151" s="140"/>
      <c r="WSE151" s="140"/>
      <c r="WSF151" s="140"/>
      <c r="WSG151" s="140"/>
      <c r="WSH151" s="140"/>
      <c r="WSI151" s="140"/>
      <c r="WSJ151" s="140"/>
      <c r="WSK151" s="140"/>
      <c r="WSL151" s="140"/>
      <c r="WSM151" s="140"/>
      <c r="WSN151" s="140"/>
      <c r="WSO151" s="140"/>
      <c r="WSP151" s="140"/>
      <c r="WSQ151" s="140"/>
      <c r="WSR151" s="140"/>
      <c r="WSS151" s="140"/>
      <c r="WST151" s="140"/>
      <c r="WSU151" s="140"/>
      <c r="WSV151" s="140"/>
      <c r="WSW151" s="140"/>
      <c r="WSX151" s="140"/>
      <c r="WSY151" s="140"/>
      <c r="WSZ151" s="140"/>
      <c r="WTA151" s="140"/>
      <c r="WTB151" s="140"/>
      <c r="WTC151" s="140"/>
      <c r="WTD151" s="140"/>
      <c r="WTE151" s="140"/>
      <c r="WTF151" s="140"/>
      <c r="WTG151" s="140"/>
      <c r="WTH151" s="140"/>
      <c r="WTI151" s="140"/>
      <c r="WTJ151" s="140"/>
      <c r="WTK151" s="140"/>
      <c r="WTL151" s="140"/>
      <c r="WTM151" s="140"/>
      <c r="WTN151" s="140"/>
      <c r="WTO151" s="140"/>
      <c r="WTP151" s="140"/>
      <c r="WTQ151" s="140"/>
      <c r="WTR151" s="140"/>
      <c r="WTS151" s="140"/>
      <c r="WTT151" s="140"/>
      <c r="WTU151" s="140"/>
      <c r="WTV151" s="140"/>
      <c r="WTW151" s="140"/>
      <c r="WTX151" s="140"/>
      <c r="WTY151" s="140"/>
      <c r="WTZ151" s="140"/>
      <c r="WUA151" s="140"/>
      <c r="WUB151" s="140"/>
      <c r="WUC151" s="140"/>
      <c r="WUD151" s="140"/>
      <c r="WUE151" s="140"/>
      <c r="WUF151" s="140"/>
      <c r="WUG151" s="140"/>
      <c r="WUH151" s="140"/>
      <c r="WUI151" s="140"/>
      <c r="WUJ151" s="140"/>
      <c r="WUK151" s="140"/>
      <c r="WUL151" s="140"/>
      <c r="WUM151" s="140"/>
      <c r="WUN151" s="140"/>
      <c r="WUO151" s="140"/>
      <c r="WUP151" s="140"/>
      <c r="WUQ151" s="140"/>
      <c r="WUR151" s="140"/>
      <c r="WUS151" s="140"/>
      <c r="WUT151" s="140"/>
      <c r="WUU151" s="140"/>
      <c r="WUV151" s="140"/>
      <c r="WUW151" s="140"/>
      <c r="WUX151" s="140"/>
      <c r="WUY151" s="140"/>
      <c r="WUZ151" s="140"/>
      <c r="WVA151" s="140"/>
      <c r="WVB151" s="140"/>
      <c r="WVC151" s="140"/>
      <c r="WVD151" s="140"/>
      <c r="WVE151" s="140"/>
      <c r="WVF151" s="140"/>
      <c r="WVG151" s="140"/>
      <c r="WVH151" s="140"/>
      <c r="WVI151" s="140"/>
      <c r="WVJ151" s="140"/>
      <c r="WVK151" s="140"/>
      <c r="WVL151" s="140"/>
      <c r="WVM151" s="140"/>
      <c r="WVN151" s="140"/>
      <c r="WVO151" s="140"/>
      <c r="WVP151" s="140"/>
      <c r="WVQ151" s="140"/>
      <c r="WVR151" s="140"/>
      <c r="WVS151" s="140"/>
      <c r="WVT151" s="140"/>
      <c r="WVU151" s="140"/>
      <c r="WVV151" s="140"/>
      <c r="WVW151" s="140"/>
      <c r="WVX151" s="140"/>
      <c r="WVY151" s="140"/>
      <c r="WVZ151" s="140"/>
      <c r="WWA151" s="140"/>
      <c r="WWB151" s="140"/>
      <c r="WWC151" s="140"/>
      <c r="WWD151" s="140"/>
      <c r="WWE151" s="140"/>
      <c r="WWF151" s="140"/>
      <c r="WWG151" s="140"/>
      <c r="WWH151" s="140"/>
      <c r="WWI151" s="140"/>
      <c r="WWJ151" s="140"/>
      <c r="WWK151" s="140"/>
      <c r="WWL151" s="140"/>
      <c r="WWM151" s="140"/>
      <c r="WWN151" s="140"/>
      <c r="WWO151" s="140"/>
      <c r="WWP151" s="140"/>
      <c r="WWQ151" s="140"/>
      <c r="WWR151" s="140"/>
      <c r="WWS151" s="140"/>
      <c r="WWT151" s="140"/>
      <c r="WWU151" s="140"/>
      <c r="WWV151" s="140"/>
      <c r="WWW151" s="140"/>
      <c r="WWX151" s="140"/>
      <c r="WWY151" s="140"/>
      <c r="WWZ151" s="140"/>
      <c r="WXA151" s="140"/>
      <c r="WXB151" s="140"/>
      <c r="WXC151" s="140"/>
      <c r="WXD151" s="140"/>
      <c r="WXE151" s="140"/>
      <c r="WXF151" s="140"/>
      <c r="WXG151" s="140"/>
      <c r="WXH151" s="140"/>
      <c r="WXI151" s="140"/>
      <c r="WXJ151" s="140"/>
      <c r="WXK151" s="140"/>
      <c r="WXL151" s="140"/>
      <c r="WXM151" s="140"/>
      <c r="WXN151" s="140"/>
      <c r="WXO151" s="140"/>
      <c r="WXP151" s="140"/>
      <c r="WXQ151" s="140"/>
      <c r="WXR151" s="140"/>
      <c r="WXS151" s="140"/>
      <c r="WXT151" s="140"/>
      <c r="WXU151" s="140"/>
      <c r="WXV151" s="140"/>
      <c r="WXW151" s="140"/>
      <c r="WXX151" s="140"/>
      <c r="WXY151" s="140"/>
      <c r="WXZ151" s="140"/>
      <c r="WYA151" s="140"/>
      <c r="WYB151" s="140"/>
      <c r="WYC151" s="140"/>
      <c r="WYD151" s="140"/>
      <c r="WYE151" s="140"/>
      <c r="WYF151" s="140"/>
      <c r="WYG151" s="140"/>
      <c r="WYH151" s="140"/>
      <c r="WYI151" s="140"/>
      <c r="WYJ151" s="140"/>
      <c r="WYK151" s="140"/>
      <c r="WYL151" s="140"/>
      <c r="WYM151" s="140"/>
      <c r="WYN151" s="140"/>
      <c r="WYO151" s="140"/>
      <c r="WYP151" s="140"/>
      <c r="WYQ151" s="140"/>
      <c r="WYR151" s="140"/>
      <c r="WYS151" s="140"/>
      <c r="WYT151" s="140"/>
      <c r="WYU151" s="140"/>
      <c r="WYV151" s="140"/>
      <c r="WYW151" s="140"/>
      <c r="WYX151" s="140"/>
      <c r="WYY151" s="140"/>
      <c r="WYZ151" s="140"/>
      <c r="WZA151" s="140"/>
      <c r="WZB151" s="140"/>
      <c r="WZC151" s="140"/>
      <c r="WZD151" s="140"/>
      <c r="WZE151" s="140"/>
      <c r="WZF151" s="140"/>
      <c r="WZG151" s="140"/>
      <c r="WZH151" s="140"/>
      <c r="WZI151" s="140"/>
      <c r="WZJ151" s="140"/>
      <c r="WZK151" s="140"/>
      <c r="WZL151" s="140"/>
      <c r="WZM151" s="140"/>
      <c r="WZN151" s="140"/>
      <c r="WZO151" s="140"/>
      <c r="WZP151" s="140"/>
      <c r="WZQ151" s="140"/>
      <c r="WZR151" s="140"/>
      <c r="WZS151" s="140"/>
      <c r="WZT151" s="140"/>
      <c r="WZU151" s="140"/>
      <c r="WZV151" s="140"/>
      <c r="WZW151" s="140"/>
      <c r="WZX151" s="140"/>
      <c r="WZY151" s="140"/>
      <c r="WZZ151" s="140"/>
      <c r="XAA151" s="140"/>
      <c r="XAB151" s="140"/>
      <c r="XAC151" s="140"/>
      <c r="XAD151" s="140"/>
      <c r="XAE151" s="140"/>
      <c r="XAF151" s="140"/>
      <c r="XAG151" s="140"/>
      <c r="XAH151" s="140"/>
      <c r="XAI151" s="140"/>
      <c r="XAJ151" s="140"/>
      <c r="XAK151" s="140"/>
      <c r="XAL151" s="140"/>
      <c r="XAM151" s="140"/>
      <c r="XAN151" s="140"/>
      <c r="XAO151" s="140"/>
      <c r="XAP151" s="140"/>
      <c r="XAQ151" s="140"/>
      <c r="XAR151" s="140"/>
      <c r="XAS151" s="140"/>
      <c r="XAT151" s="140"/>
      <c r="XAU151" s="140"/>
      <c r="XAV151" s="140"/>
      <c r="XAW151" s="140"/>
      <c r="XAX151" s="140"/>
      <c r="XAY151" s="140"/>
      <c r="XAZ151" s="140"/>
      <c r="XBA151" s="140"/>
      <c r="XBB151" s="140"/>
      <c r="XBC151" s="140"/>
      <c r="XBD151" s="140"/>
      <c r="XBE151" s="140"/>
      <c r="XBF151" s="140"/>
      <c r="XBG151" s="140"/>
      <c r="XBH151" s="140"/>
      <c r="XBI151" s="140"/>
      <c r="XBJ151" s="140"/>
      <c r="XBK151" s="140"/>
      <c r="XBL151" s="140"/>
      <c r="XBM151" s="140"/>
      <c r="XBN151" s="140"/>
      <c r="XBO151" s="140"/>
      <c r="XBP151" s="140"/>
      <c r="XBQ151" s="140"/>
      <c r="XBR151" s="140"/>
      <c r="XBS151" s="140"/>
      <c r="XBT151" s="140"/>
      <c r="XBU151" s="140"/>
      <c r="XBV151" s="140"/>
      <c r="XBW151" s="140"/>
      <c r="XBX151" s="140"/>
      <c r="XBY151" s="140"/>
      <c r="XBZ151" s="140"/>
      <c r="XCA151" s="140"/>
      <c r="XCB151" s="140"/>
      <c r="XCC151" s="140"/>
      <c r="XCD151" s="140"/>
      <c r="XCE151" s="140"/>
      <c r="XCF151" s="140"/>
      <c r="XCG151" s="140"/>
      <c r="XCH151" s="140"/>
      <c r="XCI151" s="140"/>
      <c r="XCJ151" s="140"/>
      <c r="XCK151" s="140"/>
      <c r="XCL151" s="140"/>
      <c r="XCM151" s="140"/>
      <c r="XCN151" s="140"/>
      <c r="XCO151" s="140"/>
      <c r="XCP151" s="140"/>
      <c r="XCQ151" s="140"/>
      <c r="XCR151" s="140"/>
      <c r="XCS151" s="140"/>
      <c r="XCT151" s="140"/>
      <c r="XCU151" s="140"/>
      <c r="XCV151" s="140"/>
      <c r="XCW151" s="140"/>
      <c r="XCX151" s="140"/>
      <c r="XCY151" s="140"/>
      <c r="XCZ151" s="140"/>
      <c r="XDA151" s="140"/>
      <c r="XDB151" s="140"/>
      <c r="XDC151" s="140"/>
      <c r="XDD151" s="140"/>
      <c r="XDE151" s="140"/>
      <c r="XDF151" s="140"/>
      <c r="XDG151" s="140"/>
      <c r="XDH151" s="140"/>
      <c r="XDI151" s="140"/>
      <c r="XDJ151" s="140"/>
      <c r="XDK151" s="140"/>
      <c r="XDL151" s="140"/>
      <c r="XDM151" s="140"/>
      <c r="XDN151" s="140"/>
      <c r="XDO151" s="140"/>
      <c r="XDP151" s="140"/>
      <c r="XDQ151" s="140"/>
      <c r="XDR151" s="140"/>
      <c r="XDS151" s="140"/>
      <c r="XDT151" s="140"/>
      <c r="XDU151" s="140"/>
      <c r="XDV151" s="140"/>
      <c r="XDW151" s="140"/>
      <c r="XDX151" s="140"/>
      <c r="XDY151" s="140"/>
      <c r="XDZ151" s="140"/>
      <c r="XEA151" s="140"/>
      <c r="XEB151" s="140"/>
      <c r="XEC151" s="140"/>
      <c r="XED151" s="140"/>
      <c r="XEE151" s="140"/>
      <c r="XEF151" s="140"/>
      <c r="XEG151" s="140"/>
      <c r="XEH151" s="140"/>
      <c r="XEI151" s="140"/>
      <c r="XEJ151" s="140"/>
      <c r="XEK151" s="140"/>
      <c r="XEL151" s="140"/>
      <c r="XEM151" s="140"/>
      <c r="XEN151" s="140"/>
      <c r="XEO151" s="140"/>
      <c r="XEP151" s="140"/>
      <c r="XEQ151" s="140"/>
      <c r="XER151" s="140"/>
      <c r="XES151" s="140"/>
      <c r="XET151" s="140"/>
      <c r="XEU151" s="140"/>
      <c r="XEV151" s="140"/>
      <c r="XEW151" s="140"/>
      <c r="XEX151" s="140"/>
      <c r="XEY151" s="140"/>
      <c r="XEZ151" s="140"/>
      <c r="XFA151" s="140"/>
      <c r="XFB151" s="140"/>
    </row>
    <row r="152" spans="1:16382" s="139" customFormat="1" hidden="1">
      <c r="A152" s="228"/>
      <c r="B152" s="228"/>
      <c r="C152" s="131"/>
      <c r="D152" s="228"/>
      <c r="E152" s="228"/>
      <c r="F152" s="228"/>
      <c r="G152" s="228"/>
      <c r="H152" s="228"/>
      <c r="I152" s="228"/>
      <c r="J152" s="130"/>
      <c r="K152" s="228"/>
      <c r="L152" s="228"/>
      <c r="M152" s="228"/>
      <c r="N152" s="228"/>
      <c r="O152" s="228"/>
      <c r="P152" s="228"/>
      <c r="Q152" s="228"/>
      <c r="R152" s="228"/>
      <c r="S152" s="228"/>
      <c r="T152" s="228"/>
      <c r="U152" s="227"/>
      <c r="V152" s="136"/>
      <c r="W152" s="228"/>
      <c r="X152" s="228"/>
      <c r="Y152" s="138"/>
      <c r="Z152" s="228"/>
      <c r="AA152" s="146"/>
    </row>
    <row r="153" spans="1:16382" s="139" customFormat="1" hidden="1">
      <c r="A153" s="228"/>
      <c r="B153" s="228"/>
      <c r="C153" s="131"/>
      <c r="D153" s="228"/>
      <c r="E153" s="228"/>
      <c r="F153" s="228"/>
      <c r="G153" s="228"/>
      <c r="H153" s="228"/>
      <c r="I153" s="228"/>
      <c r="J153" s="228"/>
      <c r="K153" s="228"/>
      <c r="L153" s="228"/>
      <c r="M153" s="228"/>
      <c r="N153" s="228"/>
      <c r="O153" s="228"/>
      <c r="P153" s="228"/>
      <c r="Q153" s="228"/>
      <c r="R153" s="228"/>
      <c r="S153" s="228"/>
      <c r="T153" s="228"/>
      <c r="U153" s="227"/>
      <c r="V153" s="136"/>
      <c r="W153" s="228"/>
      <c r="X153" s="228"/>
      <c r="Y153" s="138"/>
      <c r="Z153" s="228"/>
      <c r="AA153" s="146"/>
    </row>
    <row r="154" spans="1:16382" s="139" customFormat="1" hidden="1">
      <c r="A154" s="228"/>
      <c r="B154" s="130"/>
      <c r="C154" s="131"/>
      <c r="D154" s="130"/>
      <c r="E154" s="130"/>
      <c r="F154" s="130"/>
      <c r="G154" s="228"/>
      <c r="H154" s="130"/>
      <c r="I154" s="130"/>
      <c r="J154" s="130"/>
      <c r="K154" s="130"/>
      <c r="L154" s="130"/>
      <c r="M154" s="130"/>
      <c r="N154" s="130"/>
      <c r="O154" s="130"/>
      <c r="P154" s="130"/>
      <c r="Q154" s="228"/>
      <c r="R154" s="228"/>
      <c r="S154" s="228"/>
      <c r="T154" s="228"/>
      <c r="U154" s="227"/>
      <c r="V154" s="130"/>
      <c r="W154" s="130"/>
      <c r="X154" s="130"/>
      <c r="Y154" s="130"/>
      <c r="Z154" s="228"/>
      <c r="AA154" s="146"/>
    </row>
    <row r="155" spans="1:16382" s="139" customFormat="1" hidden="1">
      <c r="A155" s="228"/>
      <c r="B155" s="228"/>
      <c r="C155" s="131"/>
      <c r="D155" s="228"/>
      <c r="E155" s="228"/>
      <c r="F155" s="228"/>
      <c r="G155" s="228"/>
      <c r="H155" s="228"/>
      <c r="I155" s="228"/>
      <c r="J155" s="228"/>
      <c r="K155" s="228"/>
      <c r="L155" s="228"/>
      <c r="M155" s="228"/>
      <c r="N155" s="228"/>
      <c r="O155" s="228"/>
      <c r="P155" s="228"/>
      <c r="Q155" s="228"/>
      <c r="R155" s="228"/>
      <c r="S155" s="228"/>
      <c r="T155" s="228"/>
      <c r="U155" s="227"/>
      <c r="V155" s="136"/>
      <c r="W155" s="228"/>
      <c r="X155" s="228"/>
      <c r="Y155" s="138"/>
      <c r="Z155" s="228"/>
      <c r="AA155" s="146"/>
    </row>
    <row r="156" spans="1:16382" s="139" customFormat="1" hidden="1">
      <c r="A156" s="228"/>
      <c r="B156" s="228"/>
      <c r="C156" s="131"/>
      <c r="D156" s="228"/>
      <c r="E156" s="228"/>
      <c r="F156" s="228"/>
      <c r="G156" s="228"/>
      <c r="H156" s="228"/>
      <c r="I156" s="228"/>
      <c r="J156" s="228"/>
      <c r="K156" s="228"/>
      <c r="L156" s="228"/>
      <c r="M156" s="228"/>
      <c r="N156" s="228"/>
      <c r="O156" s="228"/>
      <c r="P156" s="228"/>
      <c r="Q156" s="228"/>
      <c r="R156" s="228"/>
      <c r="S156" s="228"/>
      <c r="T156" s="228"/>
      <c r="U156" s="227"/>
      <c r="V156" s="136"/>
      <c r="W156" s="228"/>
      <c r="X156" s="228"/>
      <c r="Y156" s="138"/>
      <c r="Z156" s="228"/>
      <c r="AA156" s="146"/>
    </row>
    <row r="157" spans="1:16382" s="139" customFormat="1" hidden="1">
      <c r="A157" s="228"/>
      <c r="B157" s="228"/>
      <c r="C157" s="131"/>
      <c r="D157" s="228"/>
      <c r="E157" s="228"/>
      <c r="F157" s="228"/>
      <c r="G157" s="228"/>
      <c r="H157" s="228"/>
      <c r="I157" s="228"/>
      <c r="J157" s="228"/>
      <c r="K157" s="228"/>
      <c r="L157" s="228"/>
      <c r="M157" s="228"/>
      <c r="N157" s="228"/>
      <c r="O157" s="228"/>
      <c r="P157" s="228"/>
      <c r="Q157" s="228"/>
      <c r="R157" s="228"/>
      <c r="S157" s="228"/>
      <c r="T157" s="228"/>
      <c r="U157" s="227"/>
      <c r="V157" s="136"/>
      <c r="W157" s="228"/>
      <c r="X157" s="228"/>
      <c r="Y157" s="138"/>
      <c r="Z157" s="228"/>
      <c r="AA157" s="146"/>
    </row>
    <row r="158" spans="1:16382" s="139" customFormat="1" hidden="1">
      <c r="A158" s="228"/>
      <c r="B158" s="228"/>
      <c r="C158" s="131"/>
      <c r="D158" s="228"/>
      <c r="E158" s="228"/>
      <c r="F158" s="228"/>
      <c r="G158" s="228"/>
      <c r="H158" s="228"/>
      <c r="I158" s="228"/>
      <c r="J158" s="228"/>
      <c r="K158" s="228"/>
      <c r="L158" s="228"/>
      <c r="M158" s="228"/>
      <c r="N158" s="228"/>
      <c r="O158" s="228"/>
      <c r="P158" s="228"/>
      <c r="Q158" s="228"/>
      <c r="R158" s="228"/>
      <c r="S158" s="228"/>
      <c r="T158" s="228"/>
      <c r="U158" s="227"/>
      <c r="V158" s="136"/>
      <c r="W158" s="228"/>
      <c r="X158" s="228"/>
      <c r="Y158" s="138"/>
      <c r="Z158" s="228"/>
      <c r="AA158" s="146"/>
    </row>
    <row r="159" spans="1:16382" s="139" customFormat="1" hidden="1">
      <c r="A159" s="228"/>
      <c r="B159" s="228"/>
      <c r="C159" s="131"/>
      <c r="D159" s="228"/>
      <c r="E159" s="228"/>
      <c r="F159" s="228"/>
      <c r="G159" s="228"/>
      <c r="H159" s="228"/>
      <c r="I159" s="228"/>
      <c r="J159" s="228"/>
      <c r="K159" s="228"/>
      <c r="L159" s="228"/>
      <c r="M159" s="228"/>
      <c r="N159" s="228"/>
      <c r="O159" s="228"/>
      <c r="P159" s="228"/>
      <c r="Q159" s="228"/>
      <c r="R159" s="228"/>
      <c r="S159" s="228"/>
      <c r="T159" s="228"/>
      <c r="U159" s="227"/>
      <c r="V159" s="136"/>
      <c r="W159" s="228"/>
      <c r="X159" s="228"/>
      <c r="Y159" s="138"/>
      <c r="Z159" s="228"/>
      <c r="AA159" s="146"/>
    </row>
    <row r="160" spans="1:16382" s="139" customFormat="1" hidden="1">
      <c r="A160" s="228"/>
      <c r="B160" s="228"/>
      <c r="C160" s="131"/>
      <c r="D160" s="228"/>
      <c r="E160" s="228"/>
      <c r="F160" s="228"/>
      <c r="G160" s="228"/>
      <c r="H160" s="228"/>
      <c r="I160" s="228"/>
      <c r="J160" s="228"/>
      <c r="K160" s="228"/>
      <c r="L160" s="228"/>
      <c r="M160" s="228"/>
      <c r="N160" s="228"/>
      <c r="O160" s="228"/>
      <c r="P160" s="228"/>
      <c r="Q160" s="228"/>
      <c r="R160" s="228"/>
      <c r="S160" s="228"/>
      <c r="T160" s="228"/>
      <c r="U160" s="227"/>
      <c r="V160" s="136"/>
      <c r="W160" s="228"/>
      <c r="X160" s="228"/>
      <c r="Y160" s="138"/>
      <c r="Z160" s="228"/>
      <c r="AA160" s="146"/>
    </row>
    <row r="161" spans="1:27" s="139" customFormat="1" hidden="1">
      <c r="A161" s="228"/>
      <c r="B161" s="228"/>
      <c r="C161" s="131"/>
      <c r="D161" s="228"/>
      <c r="E161" s="228"/>
      <c r="F161" s="228"/>
      <c r="G161" s="228"/>
      <c r="H161" s="228"/>
      <c r="I161" s="228"/>
      <c r="J161" s="228"/>
      <c r="K161" s="228"/>
      <c r="L161" s="228"/>
      <c r="M161" s="228"/>
      <c r="N161" s="228"/>
      <c r="O161" s="228"/>
      <c r="P161" s="228"/>
      <c r="Q161" s="228"/>
      <c r="R161" s="228"/>
      <c r="S161" s="228"/>
      <c r="T161" s="228"/>
      <c r="U161" s="227"/>
      <c r="V161" s="136"/>
      <c r="W161" s="228"/>
      <c r="X161" s="228"/>
      <c r="Y161" s="138"/>
      <c r="Z161" s="228"/>
      <c r="AA161" s="146"/>
    </row>
    <row r="162" spans="1:27" s="139" customFormat="1" hidden="1">
      <c r="A162" s="228"/>
      <c r="B162" s="228"/>
      <c r="C162" s="131"/>
      <c r="D162" s="228"/>
      <c r="E162" s="228"/>
      <c r="F162" s="228"/>
      <c r="G162" s="228"/>
      <c r="H162" s="130"/>
      <c r="I162" s="228"/>
      <c r="J162" s="228"/>
      <c r="K162" s="228"/>
      <c r="L162" s="228"/>
      <c r="M162" s="228"/>
      <c r="N162" s="228"/>
      <c r="O162" s="228"/>
      <c r="P162" s="228"/>
      <c r="Q162" s="228"/>
      <c r="R162" s="228"/>
      <c r="S162" s="228"/>
      <c r="T162" s="228"/>
      <c r="U162" s="227"/>
      <c r="V162" s="136"/>
      <c r="W162" s="228"/>
      <c r="X162" s="228"/>
      <c r="Y162" s="138"/>
      <c r="Z162" s="228"/>
      <c r="AA162" s="146"/>
    </row>
    <row r="163" spans="1:27" s="139" customFormat="1" hidden="1">
      <c r="A163" s="228"/>
      <c r="B163" s="228"/>
      <c r="C163" s="131"/>
      <c r="D163" s="228"/>
      <c r="E163" s="228"/>
      <c r="F163" s="228"/>
      <c r="G163" s="228"/>
      <c r="H163" s="228"/>
      <c r="I163" s="228"/>
      <c r="J163" s="228"/>
      <c r="K163" s="228"/>
      <c r="L163" s="228"/>
      <c r="M163" s="228"/>
      <c r="N163" s="228"/>
      <c r="O163" s="228"/>
      <c r="P163" s="228"/>
      <c r="Q163" s="228"/>
      <c r="R163" s="228"/>
      <c r="S163" s="228"/>
      <c r="T163" s="228"/>
      <c r="U163" s="227"/>
      <c r="V163" s="136"/>
      <c r="W163" s="228"/>
      <c r="X163" s="228"/>
      <c r="Y163" s="138"/>
      <c r="Z163" s="228"/>
      <c r="AA163" s="146"/>
    </row>
    <row r="164" spans="1:27" s="139" customFormat="1" ht="243.75" hidden="1" customHeight="1">
      <c r="A164" s="228"/>
      <c r="B164" s="228"/>
      <c r="C164" s="131"/>
      <c r="D164" s="228"/>
      <c r="E164" s="228"/>
      <c r="F164" s="228"/>
      <c r="G164" s="228"/>
      <c r="H164" s="228"/>
      <c r="I164" s="228"/>
      <c r="J164" s="228"/>
      <c r="K164" s="228"/>
      <c r="L164" s="228"/>
      <c r="M164" s="228"/>
      <c r="N164" s="228"/>
      <c r="O164" s="228"/>
      <c r="P164" s="228"/>
      <c r="Q164" s="228"/>
      <c r="R164" s="228"/>
      <c r="S164" s="228"/>
      <c r="T164" s="228"/>
      <c r="U164" s="227"/>
      <c r="V164" s="136"/>
      <c r="W164" s="228"/>
      <c r="X164" s="228"/>
      <c r="Y164" s="138"/>
      <c r="Z164" s="228"/>
      <c r="AA164" s="146"/>
    </row>
    <row r="165" spans="1:27" s="139" customFormat="1" hidden="1">
      <c r="A165" s="228"/>
      <c r="B165" s="228"/>
      <c r="C165" s="131"/>
      <c r="D165" s="228"/>
      <c r="E165" s="228"/>
      <c r="F165" s="228"/>
      <c r="G165" s="228"/>
      <c r="H165" s="228"/>
      <c r="I165" s="228"/>
      <c r="J165" s="130"/>
      <c r="K165" s="228"/>
      <c r="L165" s="228"/>
      <c r="M165" s="228"/>
      <c r="N165" s="228"/>
      <c r="O165" s="228"/>
      <c r="P165" s="228"/>
      <c r="Q165" s="228"/>
      <c r="R165" s="228"/>
      <c r="S165" s="228"/>
      <c r="T165" s="228"/>
      <c r="U165" s="227"/>
      <c r="V165" s="136"/>
      <c r="W165" s="228"/>
      <c r="X165" s="228"/>
      <c r="Y165" s="138"/>
      <c r="Z165" s="228"/>
      <c r="AA165" s="146"/>
    </row>
    <row r="166" spans="1:27" s="139" customFormat="1" hidden="1">
      <c r="A166" s="228"/>
      <c r="B166" s="228"/>
      <c r="C166" s="131"/>
      <c r="D166" s="228"/>
      <c r="E166" s="228"/>
      <c r="F166" s="228"/>
      <c r="G166" s="228"/>
      <c r="H166" s="228"/>
      <c r="I166" s="228"/>
      <c r="J166" s="130"/>
      <c r="K166" s="228"/>
      <c r="L166" s="228"/>
      <c r="M166" s="228"/>
      <c r="N166" s="228"/>
      <c r="O166" s="228"/>
      <c r="P166" s="228"/>
      <c r="Q166" s="228"/>
      <c r="R166" s="228"/>
      <c r="S166" s="228"/>
      <c r="T166" s="228"/>
      <c r="U166" s="227"/>
      <c r="V166" s="136"/>
      <c r="W166" s="228"/>
      <c r="X166" s="228"/>
      <c r="Y166" s="138"/>
      <c r="Z166" s="228"/>
      <c r="AA166" s="146"/>
    </row>
    <row r="167" spans="1:27" s="139" customFormat="1" hidden="1">
      <c r="A167" s="228"/>
      <c r="B167" s="228"/>
      <c r="C167" s="131"/>
      <c r="D167" s="228"/>
      <c r="E167" s="228"/>
      <c r="F167" s="228"/>
      <c r="G167" s="228"/>
      <c r="H167" s="228"/>
      <c r="I167" s="228"/>
      <c r="J167" s="130"/>
      <c r="K167" s="228"/>
      <c r="L167" s="228"/>
      <c r="M167" s="228"/>
      <c r="N167" s="228"/>
      <c r="O167" s="228"/>
      <c r="P167" s="228"/>
      <c r="Q167" s="228"/>
      <c r="R167" s="228"/>
      <c r="S167" s="228"/>
      <c r="T167" s="228"/>
      <c r="U167" s="227"/>
      <c r="V167" s="136"/>
      <c r="W167" s="228"/>
      <c r="X167" s="228"/>
      <c r="Y167" s="138"/>
      <c r="Z167" s="228"/>
      <c r="AA167" s="146"/>
    </row>
    <row r="168" spans="1:27" s="139" customFormat="1" hidden="1">
      <c r="A168" s="228"/>
      <c r="B168" s="228"/>
      <c r="C168" s="131"/>
      <c r="D168" s="228"/>
      <c r="E168" s="228"/>
      <c r="F168" s="228"/>
      <c r="G168" s="228"/>
      <c r="H168" s="228"/>
      <c r="I168" s="228"/>
      <c r="J168" s="130"/>
      <c r="K168" s="228"/>
      <c r="L168" s="228"/>
      <c r="M168" s="228"/>
      <c r="N168" s="228"/>
      <c r="O168" s="228"/>
      <c r="P168" s="228"/>
      <c r="Q168" s="228"/>
      <c r="R168" s="228"/>
      <c r="S168" s="228"/>
      <c r="T168" s="228"/>
      <c r="U168" s="227"/>
      <c r="V168" s="136"/>
      <c r="W168" s="228"/>
      <c r="X168" s="228"/>
      <c r="Y168" s="138"/>
      <c r="Z168" s="228"/>
      <c r="AA168" s="146"/>
    </row>
    <row r="169" spans="1:27" s="139" customFormat="1" hidden="1">
      <c r="A169" s="228"/>
      <c r="B169" s="228"/>
      <c r="C169" s="131"/>
      <c r="D169" s="228"/>
      <c r="E169" s="228"/>
      <c r="F169" s="228"/>
      <c r="G169" s="228"/>
      <c r="H169" s="228"/>
      <c r="I169" s="228"/>
      <c r="J169" s="228"/>
      <c r="K169" s="228"/>
      <c r="L169" s="228"/>
      <c r="M169" s="228"/>
      <c r="N169" s="228"/>
      <c r="O169" s="228"/>
      <c r="P169" s="228"/>
      <c r="Q169" s="228"/>
      <c r="R169" s="228"/>
      <c r="S169" s="228"/>
      <c r="T169" s="228"/>
      <c r="U169" s="227"/>
      <c r="V169" s="136"/>
      <c r="W169" s="228"/>
      <c r="X169" s="228"/>
      <c r="Y169" s="138"/>
      <c r="Z169" s="228"/>
      <c r="AA169" s="146"/>
    </row>
    <row r="170" spans="1:27" s="139" customFormat="1" hidden="1">
      <c r="A170" s="228"/>
      <c r="B170" s="130"/>
      <c r="C170" s="131"/>
      <c r="D170" s="130"/>
      <c r="E170" s="130"/>
      <c r="F170" s="130"/>
      <c r="G170" s="228"/>
      <c r="H170" s="130"/>
      <c r="I170" s="130"/>
      <c r="J170" s="130"/>
      <c r="K170" s="130"/>
      <c r="L170" s="130"/>
      <c r="M170" s="130"/>
      <c r="N170" s="130"/>
      <c r="O170" s="130"/>
      <c r="P170" s="130"/>
      <c r="Q170" s="228"/>
      <c r="R170" s="228"/>
      <c r="S170" s="228"/>
      <c r="T170" s="228"/>
      <c r="U170" s="227"/>
      <c r="V170" s="130"/>
      <c r="W170" s="130"/>
      <c r="X170" s="130"/>
      <c r="Y170" s="130"/>
      <c r="Z170" s="228"/>
      <c r="AA170" s="146"/>
    </row>
    <row r="171" spans="1:27" hidden="1">
      <c r="A171" s="130"/>
      <c r="B171" s="130"/>
      <c r="C171" s="130"/>
      <c r="D171" s="130"/>
      <c r="E171" s="130"/>
      <c r="F171" s="130"/>
      <c r="G171" s="130"/>
      <c r="H171" s="147"/>
      <c r="I171" s="130"/>
      <c r="J171" s="130"/>
      <c r="K171" s="130"/>
      <c r="L171" s="130"/>
      <c r="M171" s="130"/>
      <c r="N171" s="130"/>
      <c r="O171" s="130"/>
      <c r="P171" s="130"/>
      <c r="Q171" s="228"/>
      <c r="R171" s="228"/>
      <c r="S171" s="228"/>
      <c r="T171" s="228"/>
      <c r="U171" s="227"/>
      <c r="V171" s="130"/>
      <c r="W171" s="130"/>
      <c r="X171" s="130"/>
      <c r="Y171" s="130"/>
      <c r="Z171" s="130"/>
      <c r="AA171" s="227"/>
    </row>
    <row r="172" spans="1:27" hidden="1">
      <c r="A172" s="130"/>
      <c r="B172" s="130"/>
      <c r="C172" s="130"/>
      <c r="D172" s="130"/>
      <c r="E172" s="130"/>
      <c r="F172" s="130"/>
      <c r="G172" s="130"/>
      <c r="H172" s="130"/>
      <c r="I172" s="130"/>
      <c r="J172" s="130"/>
      <c r="K172" s="130"/>
      <c r="L172" s="130"/>
      <c r="M172" s="130"/>
      <c r="N172" s="130"/>
      <c r="O172" s="130"/>
      <c r="P172" s="130"/>
      <c r="Q172" s="228"/>
      <c r="R172" s="228"/>
      <c r="S172" s="228"/>
      <c r="T172" s="228"/>
      <c r="U172" s="227"/>
      <c r="V172" s="130"/>
      <c r="W172" s="130"/>
      <c r="X172" s="130"/>
      <c r="Y172" s="130"/>
      <c r="Z172" s="130"/>
      <c r="AA172" s="227"/>
    </row>
    <row r="173" spans="1:27" hidden="1">
      <c r="A173" s="130"/>
      <c r="B173" s="130"/>
      <c r="C173" s="130"/>
      <c r="D173" s="130"/>
      <c r="E173" s="130"/>
      <c r="F173" s="130"/>
      <c r="G173" s="130"/>
      <c r="H173" s="130"/>
      <c r="I173" s="130"/>
      <c r="J173" s="130"/>
      <c r="K173" s="130"/>
      <c r="L173" s="130"/>
      <c r="M173" s="130"/>
      <c r="N173" s="130"/>
      <c r="O173" s="130"/>
      <c r="P173" s="130"/>
      <c r="Q173" s="228"/>
      <c r="R173" s="228"/>
      <c r="S173" s="228"/>
      <c r="T173" s="228"/>
      <c r="U173" s="227"/>
      <c r="V173" s="130"/>
      <c r="W173" s="130"/>
      <c r="X173" s="130"/>
      <c r="Y173" s="130"/>
      <c r="Z173" s="130"/>
      <c r="AA173" s="227"/>
    </row>
    <row r="174" spans="1:27" hidden="1">
      <c r="A174" s="130"/>
      <c r="B174" s="130"/>
      <c r="C174" s="130"/>
      <c r="D174" s="130"/>
      <c r="E174" s="130"/>
      <c r="F174" s="130"/>
      <c r="G174" s="130"/>
      <c r="H174" s="130"/>
      <c r="I174" s="130"/>
      <c r="J174" s="130"/>
      <c r="K174" s="130"/>
      <c r="L174" s="130"/>
      <c r="M174" s="130"/>
      <c r="N174" s="130"/>
      <c r="O174" s="130"/>
      <c r="P174" s="130"/>
      <c r="Q174" s="228"/>
      <c r="R174" s="228"/>
      <c r="S174" s="228"/>
      <c r="T174" s="228"/>
      <c r="U174" s="227"/>
      <c r="V174" s="130"/>
      <c r="W174" s="130"/>
      <c r="X174" s="130"/>
      <c r="Y174" s="130"/>
      <c r="Z174" s="130"/>
      <c r="AA174" s="227"/>
    </row>
    <row r="175" spans="1:27" hidden="1">
      <c r="A175" s="130"/>
      <c r="B175" s="130"/>
      <c r="C175" s="130"/>
      <c r="D175" s="130"/>
      <c r="E175" s="130"/>
      <c r="F175" s="130"/>
      <c r="G175" s="130"/>
      <c r="H175" s="130"/>
      <c r="I175" s="130"/>
      <c r="J175" s="130"/>
      <c r="K175" s="130"/>
      <c r="L175" s="130"/>
      <c r="M175" s="130"/>
      <c r="N175" s="130"/>
      <c r="O175" s="130"/>
      <c r="P175" s="130"/>
      <c r="Q175" s="228"/>
      <c r="R175" s="228"/>
      <c r="S175" s="228"/>
      <c r="T175" s="228"/>
      <c r="U175" s="227"/>
      <c r="V175" s="130"/>
      <c r="W175" s="130"/>
      <c r="X175" s="130"/>
      <c r="Y175" s="130"/>
      <c r="Z175" s="130"/>
      <c r="AA175" s="227"/>
    </row>
    <row r="176" spans="1:27" hidden="1">
      <c r="A176" s="130"/>
      <c r="B176" s="130"/>
      <c r="C176" s="130"/>
      <c r="D176" s="130"/>
      <c r="E176" s="130"/>
      <c r="F176" s="130"/>
      <c r="G176" s="130"/>
      <c r="H176" s="130"/>
      <c r="I176" s="130"/>
      <c r="J176" s="130"/>
      <c r="K176" s="130"/>
      <c r="L176" s="144"/>
      <c r="M176" s="130"/>
      <c r="N176" s="130"/>
      <c r="O176" s="130"/>
      <c r="P176" s="130"/>
      <c r="Q176" s="228"/>
      <c r="R176" s="228"/>
      <c r="S176" s="228"/>
      <c r="T176" s="228"/>
      <c r="U176" s="227"/>
      <c r="V176" s="130"/>
      <c r="W176" s="130"/>
      <c r="X176" s="130"/>
      <c r="Y176" s="130"/>
      <c r="Z176" s="130"/>
      <c r="AA176" s="227"/>
    </row>
    <row r="177" spans="1:27" hidden="1">
      <c r="A177" s="130"/>
      <c r="B177" s="130"/>
      <c r="C177" s="130"/>
      <c r="D177" s="130"/>
      <c r="E177" s="130"/>
      <c r="F177" s="130"/>
      <c r="G177" s="130"/>
      <c r="H177" s="130"/>
      <c r="I177" s="130"/>
      <c r="J177" s="130"/>
      <c r="K177" s="130"/>
      <c r="L177" s="130"/>
      <c r="M177" s="130"/>
      <c r="N177" s="130"/>
      <c r="O177" s="130"/>
      <c r="P177" s="130"/>
      <c r="Q177" s="228"/>
      <c r="R177" s="228"/>
      <c r="S177" s="228"/>
      <c r="T177" s="228"/>
      <c r="U177" s="227"/>
      <c r="V177" s="130"/>
      <c r="W177" s="130"/>
      <c r="X177" s="130"/>
      <c r="Y177" s="130"/>
      <c r="Z177" s="130"/>
      <c r="AA177" s="227"/>
    </row>
    <row r="178" spans="1:27" hidden="1">
      <c r="A178" s="130"/>
      <c r="B178" s="130"/>
      <c r="C178" s="130"/>
      <c r="D178" s="130"/>
      <c r="E178" s="130"/>
      <c r="F178" s="130"/>
      <c r="G178" s="130"/>
      <c r="H178" s="130"/>
      <c r="I178" s="130"/>
      <c r="J178" s="130"/>
      <c r="K178" s="130"/>
      <c r="L178" s="130"/>
      <c r="M178" s="130"/>
      <c r="N178" s="130"/>
      <c r="O178" s="130"/>
      <c r="P178" s="130"/>
      <c r="Q178" s="228"/>
      <c r="R178" s="228"/>
      <c r="S178" s="228"/>
      <c r="T178" s="228"/>
      <c r="U178" s="227"/>
      <c r="V178" s="130"/>
      <c r="W178" s="130"/>
      <c r="X178" s="130"/>
      <c r="Y178" s="130"/>
      <c r="Z178" s="130"/>
      <c r="AA178" s="227"/>
    </row>
    <row r="179" spans="1:27" hidden="1">
      <c r="A179" s="130"/>
      <c r="B179" s="130"/>
      <c r="C179" s="130"/>
      <c r="D179" s="130"/>
      <c r="E179" s="130"/>
      <c r="F179" s="130"/>
      <c r="G179" s="130"/>
      <c r="H179" s="130"/>
      <c r="I179" s="130"/>
      <c r="J179" s="130"/>
      <c r="K179" s="130"/>
      <c r="L179" s="130"/>
      <c r="M179" s="130"/>
      <c r="N179" s="130"/>
      <c r="O179" s="130"/>
      <c r="P179" s="130"/>
      <c r="Q179" s="228"/>
      <c r="R179" s="228"/>
      <c r="S179" s="228"/>
      <c r="T179" s="228"/>
      <c r="U179" s="227"/>
      <c r="V179" s="130"/>
      <c r="W179" s="130"/>
      <c r="X179" s="130"/>
      <c r="Y179" s="130"/>
      <c r="Z179" s="130"/>
      <c r="AA179" s="227"/>
    </row>
    <row r="180" spans="1:27" hidden="1">
      <c r="A180" s="130"/>
      <c r="B180" s="130"/>
      <c r="C180" s="130"/>
      <c r="D180" s="130"/>
      <c r="E180" s="130"/>
      <c r="F180" s="130"/>
      <c r="G180" s="130"/>
      <c r="H180" s="130"/>
      <c r="I180" s="130"/>
      <c r="J180" s="130"/>
      <c r="K180" s="130"/>
      <c r="L180" s="130"/>
      <c r="M180" s="130"/>
      <c r="N180" s="130"/>
      <c r="O180" s="130"/>
      <c r="P180" s="130"/>
      <c r="Q180" s="228"/>
      <c r="R180" s="228"/>
      <c r="S180" s="228"/>
      <c r="T180" s="228"/>
      <c r="U180" s="227"/>
      <c r="V180" s="130"/>
      <c r="W180" s="130"/>
      <c r="X180" s="130"/>
      <c r="Y180" s="130"/>
      <c r="Z180" s="130"/>
      <c r="AA180" s="227"/>
    </row>
    <row r="181" spans="1:27" hidden="1">
      <c r="A181" s="130"/>
      <c r="B181" s="130"/>
      <c r="C181" s="130"/>
      <c r="D181" s="130"/>
      <c r="E181" s="130"/>
      <c r="F181" s="130"/>
      <c r="G181" s="130"/>
      <c r="H181" s="130"/>
      <c r="I181" s="130"/>
      <c r="J181" s="130"/>
      <c r="K181" s="130"/>
      <c r="L181" s="130"/>
      <c r="M181" s="133"/>
      <c r="N181" s="130"/>
      <c r="O181" s="133"/>
      <c r="P181" s="130"/>
      <c r="Q181" s="228"/>
      <c r="R181" s="228"/>
      <c r="S181" s="228"/>
      <c r="T181" s="228"/>
      <c r="U181" s="227"/>
      <c r="V181" s="130"/>
      <c r="W181" s="130"/>
      <c r="X181" s="130"/>
      <c r="Y181" s="130"/>
      <c r="Z181" s="130"/>
      <c r="AA181" s="227"/>
    </row>
    <row r="182" spans="1:27" hidden="1">
      <c r="A182" s="130"/>
      <c r="B182" s="130"/>
      <c r="C182" s="130"/>
      <c r="D182" s="130"/>
      <c r="E182" s="130"/>
      <c r="F182" s="130"/>
      <c r="G182" s="130"/>
      <c r="H182" s="130"/>
      <c r="I182" s="130"/>
      <c r="J182" s="130"/>
      <c r="K182" s="130"/>
      <c r="L182" s="130"/>
      <c r="M182" s="130"/>
      <c r="N182" s="130"/>
      <c r="O182" s="130"/>
      <c r="P182" s="130"/>
      <c r="Q182" s="228"/>
      <c r="R182" s="228"/>
      <c r="S182" s="228"/>
      <c r="T182" s="228"/>
      <c r="U182" s="227"/>
      <c r="V182" s="130"/>
      <c r="W182" s="130"/>
      <c r="X182" s="130"/>
      <c r="Y182" s="130"/>
      <c r="Z182" s="130"/>
      <c r="AA182" s="227"/>
    </row>
    <row r="183" spans="1:27" hidden="1">
      <c r="A183" s="130"/>
      <c r="B183" s="130"/>
      <c r="C183" s="130"/>
      <c r="D183" s="130"/>
      <c r="E183" s="130"/>
      <c r="F183" s="130"/>
      <c r="G183" s="130"/>
      <c r="H183" s="130"/>
      <c r="I183" s="130"/>
      <c r="J183" s="130"/>
      <c r="K183" s="130"/>
      <c r="L183" s="130"/>
      <c r="M183" s="130"/>
      <c r="N183" s="130"/>
      <c r="O183" s="130"/>
      <c r="P183" s="130"/>
      <c r="Q183" s="228"/>
      <c r="R183" s="228"/>
      <c r="S183" s="228"/>
      <c r="T183" s="228"/>
      <c r="U183" s="227"/>
      <c r="V183" s="130"/>
      <c r="W183" s="130"/>
      <c r="X183" s="130"/>
      <c r="Y183" s="130"/>
      <c r="Z183" s="130"/>
      <c r="AA183" s="227"/>
    </row>
    <row r="184" spans="1:27" hidden="1">
      <c r="A184" s="130"/>
      <c r="B184" s="130"/>
      <c r="C184" s="130"/>
      <c r="D184" s="130"/>
      <c r="E184" s="130"/>
      <c r="F184" s="130"/>
      <c r="G184" s="130"/>
      <c r="H184" s="130"/>
      <c r="I184" s="130"/>
      <c r="J184" s="130"/>
      <c r="K184" s="130"/>
      <c r="L184" s="130"/>
      <c r="M184" s="130"/>
      <c r="N184" s="130"/>
      <c r="O184" s="130"/>
      <c r="P184" s="130"/>
      <c r="Q184" s="228"/>
      <c r="R184" s="228"/>
      <c r="S184" s="228"/>
      <c r="T184" s="228"/>
      <c r="U184" s="227"/>
      <c r="V184" s="130"/>
      <c r="W184" s="130"/>
      <c r="X184" s="130"/>
      <c r="Y184" s="130"/>
      <c r="Z184" s="130"/>
      <c r="AA184" s="227"/>
    </row>
    <row r="185" spans="1:27" hidden="1">
      <c r="A185" s="130"/>
      <c r="B185" s="130"/>
      <c r="C185" s="130"/>
      <c r="D185" s="130"/>
      <c r="E185" s="130"/>
      <c r="F185" s="130"/>
      <c r="G185" s="130"/>
      <c r="H185" s="130"/>
      <c r="I185" s="130"/>
      <c r="J185" s="130"/>
      <c r="K185" s="130"/>
      <c r="L185" s="130"/>
      <c r="M185" s="130"/>
      <c r="N185" s="130"/>
      <c r="O185" s="130"/>
      <c r="P185" s="130"/>
      <c r="Q185" s="228"/>
      <c r="R185" s="228"/>
      <c r="S185" s="228"/>
      <c r="T185" s="228"/>
      <c r="U185" s="227"/>
      <c r="V185" s="130"/>
      <c r="W185" s="130"/>
      <c r="X185" s="130"/>
      <c r="Y185" s="130"/>
      <c r="Z185" s="130"/>
      <c r="AA185" s="227"/>
    </row>
    <row r="186" spans="1:27" hidden="1">
      <c r="A186" s="130"/>
      <c r="B186" s="130"/>
      <c r="C186" s="130"/>
      <c r="D186" s="130"/>
      <c r="E186" s="130"/>
      <c r="F186" s="130"/>
      <c r="G186" s="130"/>
      <c r="H186" s="130"/>
      <c r="I186" s="130"/>
      <c r="J186" s="130"/>
      <c r="K186" s="130"/>
      <c r="L186" s="130"/>
      <c r="M186" s="130"/>
      <c r="N186" s="130"/>
      <c r="O186" s="130"/>
      <c r="P186" s="130"/>
      <c r="Q186" s="228"/>
      <c r="R186" s="228"/>
      <c r="S186" s="228"/>
      <c r="T186" s="228"/>
      <c r="U186" s="227"/>
      <c r="V186" s="130"/>
      <c r="W186" s="130"/>
      <c r="X186" s="130"/>
      <c r="Y186" s="130"/>
      <c r="Z186" s="130"/>
      <c r="AA186" s="227"/>
    </row>
    <row r="187" spans="1:27" hidden="1">
      <c r="A187" s="130"/>
      <c r="B187" s="130"/>
      <c r="C187" s="130"/>
      <c r="D187" s="130"/>
      <c r="E187" s="130"/>
      <c r="F187" s="130"/>
      <c r="G187" s="130"/>
      <c r="H187" s="130"/>
      <c r="I187" s="130"/>
      <c r="J187" s="130"/>
      <c r="K187" s="130"/>
      <c r="L187" s="130"/>
      <c r="M187" s="130"/>
      <c r="N187" s="130"/>
      <c r="O187" s="130"/>
      <c r="P187" s="130"/>
      <c r="Q187" s="228"/>
      <c r="R187" s="228"/>
      <c r="S187" s="228"/>
      <c r="T187" s="228"/>
      <c r="U187" s="227"/>
      <c r="V187" s="130"/>
      <c r="W187" s="130"/>
      <c r="X187" s="130"/>
      <c r="Y187" s="130"/>
      <c r="Z187" s="130"/>
      <c r="AA187" s="227"/>
    </row>
    <row r="188" spans="1:27" hidden="1">
      <c r="A188" s="130"/>
      <c r="B188" s="130"/>
      <c r="C188" s="130"/>
      <c r="D188" s="130"/>
      <c r="E188" s="130"/>
      <c r="F188" s="130"/>
      <c r="G188" s="130"/>
      <c r="H188" s="130"/>
      <c r="I188" s="130"/>
      <c r="J188" s="130"/>
      <c r="K188" s="130"/>
      <c r="L188" s="130"/>
      <c r="M188" s="130"/>
      <c r="N188" s="130"/>
      <c r="O188" s="130"/>
      <c r="P188" s="130"/>
      <c r="Q188" s="228"/>
      <c r="R188" s="228"/>
      <c r="S188" s="228"/>
      <c r="T188" s="228"/>
      <c r="U188" s="227"/>
      <c r="V188" s="130"/>
      <c r="W188" s="130"/>
      <c r="X188" s="130"/>
      <c r="Y188" s="130"/>
      <c r="Z188" s="130"/>
      <c r="AA188" s="227"/>
    </row>
    <row r="189" spans="1:27" hidden="1">
      <c r="A189" s="130"/>
      <c r="B189" s="130"/>
      <c r="C189" s="130"/>
      <c r="D189" s="130"/>
      <c r="E189" s="130"/>
      <c r="F189" s="130"/>
      <c r="G189" s="130"/>
      <c r="H189" s="130"/>
      <c r="I189" s="130"/>
      <c r="J189" s="130"/>
      <c r="K189" s="130"/>
      <c r="L189" s="130"/>
      <c r="M189" s="130"/>
      <c r="N189" s="130"/>
      <c r="O189" s="130"/>
      <c r="P189" s="130"/>
      <c r="Q189" s="228"/>
      <c r="R189" s="228"/>
      <c r="S189" s="228"/>
      <c r="T189" s="228"/>
      <c r="U189" s="227"/>
      <c r="V189" s="130"/>
      <c r="W189" s="130"/>
      <c r="X189" s="130"/>
      <c r="Y189" s="130"/>
      <c r="Z189" s="130"/>
      <c r="AA189" s="227"/>
    </row>
    <row r="190" spans="1:27" hidden="1">
      <c r="A190" s="130"/>
      <c r="B190" s="130"/>
      <c r="C190" s="130"/>
      <c r="D190" s="130"/>
      <c r="E190" s="130"/>
      <c r="F190" s="130"/>
      <c r="G190" s="130"/>
      <c r="H190" s="130"/>
      <c r="I190" s="130"/>
      <c r="J190" s="130"/>
      <c r="K190" s="130"/>
      <c r="L190" s="130"/>
      <c r="M190" s="130"/>
      <c r="N190" s="130"/>
      <c r="O190" s="130"/>
      <c r="P190" s="130"/>
      <c r="Q190" s="228"/>
      <c r="R190" s="228"/>
      <c r="S190" s="228"/>
      <c r="T190" s="228"/>
      <c r="U190" s="227"/>
      <c r="V190" s="130"/>
      <c r="W190" s="130"/>
      <c r="X190" s="130"/>
      <c r="Y190" s="130"/>
      <c r="Z190" s="130"/>
      <c r="AA190" s="227"/>
    </row>
    <row r="191" spans="1:27" hidden="1">
      <c r="A191" s="130"/>
      <c r="B191" s="130"/>
      <c r="C191" s="130"/>
      <c r="D191" s="130"/>
      <c r="E191" s="130"/>
      <c r="F191" s="130"/>
      <c r="G191" s="130"/>
      <c r="H191" s="130"/>
      <c r="I191" s="130"/>
      <c r="J191" s="130"/>
      <c r="K191" s="130"/>
      <c r="L191" s="130"/>
      <c r="M191" s="130"/>
      <c r="N191" s="130"/>
      <c r="O191" s="130"/>
      <c r="P191" s="130"/>
      <c r="Q191" s="228"/>
      <c r="R191" s="228"/>
      <c r="S191" s="228"/>
      <c r="T191" s="228"/>
      <c r="U191" s="227"/>
      <c r="V191" s="130"/>
      <c r="W191" s="130"/>
      <c r="X191" s="130"/>
      <c r="Y191" s="130"/>
      <c r="Z191" s="130"/>
      <c r="AA191" s="227"/>
    </row>
    <row r="192" spans="1:27" hidden="1">
      <c r="A192" s="130"/>
      <c r="B192" s="130"/>
      <c r="C192" s="130"/>
      <c r="D192" s="130"/>
      <c r="E192" s="130"/>
      <c r="F192" s="130"/>
      <c r="G192" s="130"/>
      <c r="H192" s="130"/>
      <c r="I192" s="130"/>
      <c r="J192" s="130"/>
      <c r="K192" s="130"/>
      <c r="L192" s="130"/>
      <c r="M192" s="130"/>
      <c r="N192" s="130"/>
      <c r="O192" s="130"/>
      <c r="P192" s="130"/>
      <c r="Q192" s="228"/>
      <c r="R192" s="228"/>
      <c r="S192" s="228"/>
      <c r="T192" s="228"/>
      <c r="U192" s="227"/>
      <c r="V192" s="130"/>
      <c r="W192" s="130"/>
      <c r="X192" s="130"/>
      <c r="Y192" s="130"/>
      <c r="Z192" s="130"/>
      <c r="AA192" s="227"/>
    </row>
    <row r="193" spans="1:27" hidden="1">
      <c r="A193" s="130"/>
      <c r="B193" s="130"/>
      <c r="C193" s="130"/>
      <c r="D193" s="130"/>
      <c r="E193" s="130"/>
      <c r="F193" s="130"/>
      <c r="G193" s="130"/>
      <c r="H193" s="130"/>
      <c r="I193" s="130"/>
      <c r="J193" s="130"/>
      <c r="K193" s="130"/>
      <c r="L193" s="130"/>
      <c r="M193" s="130"/>
      <c r="N193" s="130"/>
      <c r="O193" s="130"/>
      <c r="P193" s="130"/>
      <c r="Q193" s="228"/>
      <c r="R193" s="228"/>
      <c r="S193" s="228"/>
      <c r="T193" s="228"/>
      <c r="U193" s="227"/>
      <c r="V193" s="130"/>
      <c r="W193" s="130"/>
      <c r="X193" s="130"/>
      <c r="Y193" s="130"/>
      <c r="Z193" s="130"/>
      <c r="AA193" s="227"/>
    </row>
    <row r="194" spans="1:27" hidden="1">
      <c r="A194" s="130"/>
      <c r="B194" s="130"/>
      <c r="C194" s="130"/>
      <c r="D194" s="130"/>
      <c r="E194" s="130"/>
      <c r="F194" s="130"/>
      <c r="G194" s="130"/>
      <c r="H194" s="130"/>
      <c r="I194" s="130"/>
      <c r="J194" s="130"/>
      <c r="K194" s="130"/>
      <c r="L194" s="130"/>
      <c r="M194" s="130"/>
      <c r="N194" s="130"/>
      <c r="O194" s="130"/>
      <c r="P194" s="130"/>
      <c r="Q194" s="228"/>
      <c r="R194" s="228"/>
      <c r="S194" s="228"/>
      <c r="T194" s="228"/>
      <c r="U194" s="227"/>
      <c r="V194" s="130"/>
      <c r="W194" s="130"/>
      <c r="X194" s="130"/>
      <c r="Y194" s="130"/>
      <c r="Z194" s="130"/>
      <c r="AA194" s="227"/>
    </row>
    <row r="195" spans="1:27" s="139" customFormat="1" hidden="1">
      <c r="A195" s="228"/>
      <c r="B195" s="228"/>
      <c r="C195" s="228"/>
      <c r="D195" s="228"/>
      <c r="E195" s="228"/>
      <c r="F195" s="228"/>
      <c r="G195" s="148"/>
      <c r="H195" s="149"/>
      <c r="I195" s="228"/>
      <c r="J195" s="228"/>
      <c r="K195" s="228"/>
      <c r="L195" s="228"/>
      <c r="M195" s="228"/>
      <c r="N195" s="228"/>
      <c r="O195" s="228"/>
      <c r="P195" s="228"/>
      <c r="Q195" s="228"/>
      <c r="R195" s="228"/>
      <c r="S195" s="228"/>
      <c r="T195" s="228"/>
      <c r="U195" s="227"/>
      <c r="V195" s="228"/>
      <c r="W195" s="228"/>
      <c r="X195" s="228"/>
      <c r="Y195" s="228"/>
      <c r="Z195" s="228"/>
      <c r="AA195" s="138"/>
    </row>
    <row r="196" spans="1:27" s="139" customFormat="1" hidden="1">
      <c r="A196" s="228"/>
      <c r="B196" s="228"/>
      <c r="C196" s="228"/>
      <c r="D196" s="228"/>
      <c r="E196" s="228"/>
      <c r="F196" s="228"/>
      <c r="G196" s="148"/>
      <c r="H196" s="228"/>
      <c r="I196" s="228"/>
      <c r="J196" s="228"/>
      <c r="K196" s="228"/>
      <c r="L196" s="228"/>
      <c r="M196" s="228"/>
      <c r="N196" s="228"/>
      <c r="O196" s="228"/>
      <c r="P196" s="228"/>
      <c r="Q196" s="228"/>
      <c r="R196" s="228"/>
      <c r="S196" s="228"/>
      <c r="T196" s="228"/>
      <c r="U196" s="227"/>
      <c r="V196" s="228"/>
      <c r="W196" s="228"/>
      <c r="X196" s="228"/>
      <c r="Y196" s="228"/>
      <c r="Z196" s="228"/>
      <c r="AA196" s="138"/>
    </row>
    <row r="197" spans="1:27" s="139" customFormat="1" hidden="1">
      <c r="A197" s="228"/>
      <c r="B197" s="228"/>
      <c r="C197" s="228"/>
      <c r="D197" s="228"/>
      <c r="E197" s="228"/>
      <c r="F197" s="228"/>
      <c r="G197" s="148"/>
      <c r="H197" s="228"/>
      <c r="I197" s="228"/>
      <c r="J197" s="228"/>
      <c r="K197" s="228"/>
      <c r="L197" s="228"/>
      <c r="M197" s="228"/>
      <c r="N197" s="228"/>
      <c r="O197" s="228"/>
      <c r="P197" s="228"/>
      <c r="Q197" s="228"/>
      <c r="R197" s="228"/>
      <c r="S197" s="228"/>
      <c r="T197" s="228"/>
      <c r="U197" s="227"/>
      <c r="V197" s="228"/>
      <c r="W197" s="228"/>
      <c r="X197" s="228"/>
      <c r="Y197" s="228"/>
      <c r="Z197" s="228"/>
      <c r="AA197" s="138"/>
    </row>
    <row r="198" spans="1:27" hidden="1">
      <c r="A198" s="226"/>
      <c r="B198" s="226"/>
      <c r="C198" s="226"/>
      <c r="D198" s="226"/>
      <c r="E198" s="226"/>
      <c r="F198" s="226"/>
      <c r="G198" s="226"/>
      <c r="H198" s="226"/>
      <c r="I198" s="226"/>
      <c r="J198" s="226"/>
      <c r="K198" s="226"/>
      <c r="L198" s="226"/>
      <c r="M198" s="226"/>
      <c r="N198" s="226"/>
      <c r="O198" s="226"/>
      <c r="P198" s="226"/>
      <c r="Q198" s="228"/>
      <c r="R198" s="228"/>
      <c r="S198" s="228"/>
      <c r="T198" s="228"/>
      <c r="U198" s="227"/>
      <c r="V198" s="226"/>
      <c r="W198" s="226"/>
      <c r="X198" s="150"/>
      <c r="Y198" s="226"/>
      <c r="Z198" s="226"/>
      <c r="AA198" s="151"/>
    </row>
    <row r="199" spans="1:27" hidden="1">
      <c r="A199" s="226"/>
      <c r="B199" s="226"/>
      <c r="C199" s="226"/>
      <c r="D199" s="226"/>
      <c r="E199" s="226"/>
      <c r="F199" s="226"/>
      <c r="G199" s="226"/>
      <c r="H199" s="226"/>
      <c r="I199" s="226"/>
      <c r="J199" s="226"/>
      <c r="K199" s="226"/>
      <c r="L199" s="226"/>
      <c r="M199" s="226"/>
      <c r="N199" s="226"/>
      <c r="O199" s="226"/>
      <c r="P199" s="226"/>
      <c r="Q199" s="228"/>
      <c r="R199" s="228"/>
      <c r="S199" s="228"/>
      <c r="T199" s="228"/>
      <c r="U199" s="227"/>
      <c r="V199" s="226"/>
      <c r="W199" s="226"/>
      <c r="X199" s="150"/>
      <c r="Y199" s="226"/>
      <c r="Z199" s="226"/>
      <c r="AA199" s="151"/>
    </row>
    <row r="200" spans="1:27" hidden="1">
      <c r="A200" s="226"/>
      <c r="B200" s="226"/>
      <c r="C200" s="226"/>
      <c r="D200" s="226"/>
      <c r="E200" s="226"/>
      <c r="F200" s="226"/>
      <c r="G200" s="226"/>
      <c r="H200" s="226"/>
      <c r="I200" s="152"/>
      <c r="J200" s="226"/>
      <c r="K200" s="152"/>
      <c r="L200" s="152"/>
      <c r="M200" s="152"/>
      <c r="N200" s="152"/>
      <c r="O200" s="152"/>
      <c r="P200" s="226"/>
      <c r="Q200" s="228"/>
      <c r="R200" s="228"/>
      <c r="S200" s="228"/>
      <c r="T200" s="228"/>
      <c r="U200" s="227"/>
      <c r="V200" s="226"/>
      <c r="W200" s="226"/>
      <c r="X200" s="226"/>
      <c r="Y200" s="226"/>
      <c r="Z200" s="226"/>
      <c r="AA200" s="151"/>
    </row>
    <row r="201" spans="1:27" hidden="1">
      <c r="A201" s="226"/>
      <c r="B201" s="226"/>
      <c r="C201" s="226"/>
      <c r="D201" s="226"/>
      <c r="E201" s="226"/>
      <c r="F201" s="226"/>
      <c r="G201" s="226"/>
      <c r="H201" s="226"/>
      <c r="I201" s="226"/>
      <c r="J201" s="226"/>
      <c r="K201" s="226"/>
      <c r="L201" s="226"/>
      <c r="M201" s="226"/>
      <c r="N201" s="226"/>
      <c r="O201" s="226"/>
      <c r="P201" s="226"/>
      <c r="Q201" s="228"/>
      <c r="R201" s="228"/>
      <c r="S201" s="228"/>
      <c r="T201" s="228"/>
      <c r="U201" s="227"/>
      <c r="V201" s="226"/>
      <c r="W201" s="226"/>
      <c r="X201" s="150"/>
      <c r="Y201" s="226"/>
      <c r="Z201" s="226"/>
      <c r="AA201" s="151"/>
    </row>
    <row r="202" spans="1:27" hidden="1">
      <c r="A202" s="226"/>
      <c r="B202" s="226"/>
      <c r="C202" s="226"/>
      <c r="D202" s="226"/>
      <c r="E202" s="226"/>
      <c r="F202" s="226"/>
      <c r="G202" s="226"/>
      <c r="H202" s="226"/>
      <c r="I202" s="226"/>
      <c r="J202" s="226"/>
      <c r="K202" s="226"/>
      <c r="L202" s="226"/>
      <c r="M202" s="226"/>
      <c r="N202" s="226"/>
      <c r="O202" s="226"/>
      <c r="P202" s="226"/>
      <c r="Q202" s="228"/>
      <c r="R202" s="228"/>
      <c r="S202" s="228"/>
      <c r="T202" s="228"/>
      <c r="U202" s="227"/>
      <c r="V202" s="226"/>
      <c r="W202" s="226"/>
      <c r="X202" s="226"/>
      <c r="Y202" s="226"/>
      <c r="Z202" s="226"/>
      <c r="AA202" s="151"/>
    </row>
    <row r="203" spans="1:27" hidden="1">
      <c r="A203" s="226"/>
      <c r="B203" s="226"/>
      <c r="C203" s="226"/>
      <c r="D203" s="226"/>
      <c r="E203" s="226"/>
      <c r="F203" s="226"/>
      <c r="G203" s="226"/>
      <c r="H203" s="226"/>
      <c r="I203" s="226"/>
      <c r="J203" s="226"/>
      <c r="K203" s="226"/>
      <c r="L203" s="226"/>
      <c r="M203" s="226"/>
      <c r="N203" s="226"/>
      <c r="O203" s="226"/>
      <c r="P203" s="226"/>
      <c r="Q203" s="228"/>
      <c r="R203" s="228"/>
      <c r="S203" s="228"/>
      <c r="T203" s="228"/>
      <c r="U203" s="227"/>
      <c r="V203" s="226"/>
      <c r="W203" s="226"/>
      <c r="X203" s="226"/>
      <c r="Y203" s="226"/>
      <c r="Z203" s="226"/>
      <c r="AA203" s="151"/>
    </row>
    <row r="204" spans="1:27" s="139" customFormat="1" hidden="1">
      <c r="A204" s="228"/>
      <c r="B204" s="228"/>
      <c r="C204" s="228"/>
      <c r="D204" s="228"/>
      <c r="E204" s="228"/>
      <c r="F204" s="228"/>
      <c r="G204" s="148"/>
      <c r="H204" s="149"/>
      <c r="I204" s="228"/>
      <c r="J204" s="228"/>
      <c r="K204" s="228"/>
      <c r="L204" s="228"/>
      <c r="M204" s="228"/>
      <c r="N204" s="228"/>
      <c r="O204" s="228"/>
      <c r="P204" s="228"/>
      <c r="Q204" s="228"/>
      <c r="R204" s="228"/>
      <c r="S204" s="228"/>
      <c r="T204" s="228"/>
      <c r="U204" s="227"/>
      <c r="V204" s="228"/>
      <c r="W204" s="228"/>
      <c r="X204" s="228"/>
      <c r="Y204" s="228"/>
      <c r="Z204" s="228"/>
      <c r="AA204" s="138"/>
    </row>
    <row r="205" spans="1:27" s="139" customFormat="1" hidden="1">
      <c r="A205" s="228"/>
      <c r="B205" s="228"/>
      <c r="C205" s="228"/>
      <c r="D205" s="228"/>
      <c r="E205" s="228"/>
      <c r="F205" s="228"/>
      <c r="G205" s="148"/>
      <c r="H205" s="228"/>
      <c r="I205" s="228"/>
      <c r="J205" s="228"/>
      <c r="K205" s="228"/>
      <c r="L205" s="228"/>
      <c r="M205" s="228"/>
      <c r="N205" s="228"/>
      <c r="O205" s="228"/>
      <c r="P205" s="228"/>
      <c r="Q205" s="228"/>
      <c r="R205" s="228"/>
      <c r="S205" s="228"/>
      <c r="T205" s="228"/>
      <c r="U205" s="227"/>
      <c r="V205" s="228"/>
      <c r="W205" s="228"/>
      <c r="X205" s="228"/>
      <c r="Y205" s="228"/>
      <c r="Z205" s="228"/>
      <c r="AA205" s="138"/>
    </row>
    <row r="206" spans="1:27" s="139" customFormat="1" hidden="1">
      <c r="A206" s="228"/>
      <c r="B206" s="228"/>
      <c r="C206" s="228"/>
      <c r="D206" s="228"/>
      <c r="E206" s="228"/>
      <c r="F206" s="228"/>
      <c r="G206" s="148"/>
      <c r="H206" s="228"/>
      <c r="I206" s="228"/>
      <c r="J206" s="228"/>
      <c r="K206" s="228"/>
      <c r="L206" s="228"/>
      <c r="M206" s="228"/>
      <c r="N206" s="228"/>
      <c r="O206" s="228"/>
      <c r="P206" s="228"/>
      <c r="Q206" s="228"/>
      <c r="R206" s="228"/>
      <c r="S206" s="228"/>
      <c r="T206" s="228"/>
      <c r="U206" s="227"/>
      <c r="V206" s="228"/>
      <c r="W206" s="228"/>
      <c r="X206" s="228"/>
      <c r="Y206" s="228"/>
      <c r="Z206" s="228"/>
      <c r="AA206" s="138"/>
    </row>
    <row r="207" spans="1:27" hidden="1">
      <c r="A207" s="226"/>
      <c r="B207" s="226"/>
      <c r="C207" s="226"/>
      <c r="D207" s="226"/>
      <c r="E207" s="226"/>
      <c r="F207" s="226"/>
      <c r="G207" s="226"/>
      <c r="H207" s="226"/>
      <c r="I207" s="226"/>
      <c r="J207" s="226"/>
      <c r="K207" s="226"/>
      <c r="L207" s="226"/>
      <c r="M207" s="226"/>
      <c r="N207" s="226"/>
      <c r="O207" s="226"/>
      <c r="P207" s="226"/>
      <c r="Q207" s="228"/>
      <c r="R207" s="228"/>
      <c r="S207" s="228"/>
      <c r="T207" s="228"/>
      <c r="U207" s="227"/>
      <c r="V207" s="226"/>
      <c r="W207" s="226"/>
      <c r="X207" s="150"/>
      <c r="Y207" s="226"/>
      <c r="Z207" s="226"/>
      <c r="AA207" s="151"/>
    </row>
    <row r="208" spans="1:27" hidden="1">
      <c r="A208" s="226"/>
      <c r="B208" s="226"/>
      <c r="C208" s="226"/>
      <c r="D208" s="226"/>
      <c r="E208" s="226"/>
      <c r="F208" s="226"/>
      <c r="G208" s="226"/>
      <c r="H208" s="226"/>
      <c r="I208" s="226"/>
      <c r="J208" s="226"/>
      <c r="K208" s="226"/>
      <c r="L208" s="226"/>
      <c r="M208" s="226"/>
      <c r="N208" s="226"/>
      <c r="O208" s="226"/>
      <c r="P208" s="226"/>
      <c r="Q208" s="228"/>
      <c r="R208" s="228"/>
      <c r="S208" s="228"/>
      <c r="T208" s="228"/>
      <c r="U208" s="227"/>
      <c r="V208" s="226"/>
      <c r="W208" s="226"/>
      <c r="X208" s="150"/>
      <c r="Y208" s="226"/>
      <c r="Z208" s="226"/>
      <c r="AA208" s="151"/>
    </row>
    <row r="209" spans="1:27" hidden="1">
      <c r="A209" s="226"/>
      <c r="B209" s="226"/>
      <c r="C209" s="226"/>
      <c r="D209" s="226"/>
      <c r="E209" s="226"/>
      <c r="F209" s="226"/>
      <c r="G209" s="226"/>
      <c r="H209" s="226"/>
      <c r="I209" s="152"/>
      <c r="J209" s="226"/>
      <c r="K209" s="152"/>
      <c r="L209" s="152"/>
      <c r="M209" s="152"/>
      <c r="N209" s="152"/>
      <c r="O209" s="152"/>
      <c r="P209" s="226"/>
      <c r="Q209" s="228"/>
      <c r="R209" s="228"/>
      <c r="S209" s="228"/>
      <c r="T209" s="228"/>
      <c r="U209" s="227"/>
      <c r="V209" s="226"/>
      <c r="W209" s="226"/>
      <c r="X209" s="226"/>
      <c r="Y209" s="226"/>
      <c r="Z209" s="226"/>
      <c r="AA209" s="151"/>
    </row>
    <row r="210" spans="1:27" hidden="1">
      <c r="A210" s="226"/>
      <c r="B210" s="226"/>
      <c r="C210" s="226"/>
      <c r="D210" s="226"/>
      <c r="E210" s="226"/>
      <c r="F210" s="226"/>
      <c r="G210" s="226"/>
      <c r="H210" s="226"/>
      <c r="I210" s="226"/>
      <c r="J210" s="226"/>
      <c r="K210" s="226"/>
      <c r="L210" s="226"/>
      <c r="M210" s="226"/>
      <c r="N210" s="226"/>
      <c r="O210" s="226"/>
      <c r="P210" s="226"/>
      <c r="Q210" s="228"/>
      <c r="R210" s="228"/>
      <c r="S210" s="228"/>
      <c r="T210" s="228"/>
      <c r="U210" s="227"/>
      <c r="V210" s="226"/>
      <c r="W210" s="226"/>
      <c r="X210" s="150"/>
      <c r="Y210" s="226"/>
      <c r="Z210" s="226"/>
      <c r="AA210" s="151"/>
    </row>
    <row r="211" spans="1:27" hidden="1">
      <c r="A211" s="226"/>
      <c r="B211" s="226"/>
      <c r="C211" s="226"/>
      <c r="D211" s="226"/>
      <c r="E211" s="226"/>
      <c r="F211" s="226"/>
      <c r="G211" s="226"/>
      <c r="H211" s="226"/>
      <c r="I211" s="226"/>
      <c r="J211" s="226"/>
      <c r="K211" s="226"/>
      <c r="L211" s="226"/>
      <c r="M211" s="226"/>
      <c r="N211" s="226"/>
      <c r="O211" s="226"/>
      <c r="P211" s="226"/>
      <c r="Q211" s="228"/>
      <c r="R211" s="228"/>
      <c r="S211" s="228"/>
      <c r="T211" s="228"/>
      <c r="U211" s="227"/>
      <c r="V211" s="226"/>
      <c r="W211" s="226"/>
      <c r="X211" s="226"/>
      <c r="Y211" s="226"/>
      <c r="Z211" s="226"/>
      <c r="AA211" s="151"/>
    </row>
    <row r="212" spans="1:27" hidden="1">
      <c r="A212" s="226"/>
      <c r="B212" s="226"/>
      <c r="C212" s="226"/>
      <c r="D212" s="226"/>
      <c r="E212" s="226"/>
      <c r="F212" s="226"/>
      <c r="G212" s="226"/>
      <c r="H212" s="226"/>
      <c r="I212" s="226"/>
      <c r="J212" s="226"/>
      <c r="K212" s="226"/>
      <c r="L212" s="226"/>
      <c r="M212" s="226"/>
      <c r="N212" s="226"/>
      <c r="O212" s="226"/>
      <c r="P212" s="226"/>
      <c r="Q212" s="228"/>
      <c r="R212" s="228"/>
      <c r="S212" s="228"/>
      <c r="T212" s="228"/>
      <c r="U212" s="227"/>
      <c r="V212" s="226"/>
      <c r="W212" s="226"/>
      <c r="X212" s="226"/>
      <c r="Y212" s="226"/>
      <c r="Z212" s="226"/>
      <c r="AA212" s="151"/>
    </row>
    <row r="213" spans="1:27" hidden="1">
      <c r="A213" s="226"/>
      <c r="B213" s="226"/>
      <c r="C213" s="226"/>
      <c r="D213" s="226"/>
      <c r="E213" s="226"/>
      <c r="F213" s="226"/>
      <c r="G213" s="226"/>
      <c r="H213" s="226"/>
      <c r="I213" s="226"/>
      <c r="J213" s="226"/>
      <c r="K213" s="226"/>
      <c r="L213" s="226"/>
      <c r="M213" s="226"/>
      <c r="N213" s="226"/>
      <c r="O213" s="226"/>
      <c r="P213" s="226"/>
      <c r="Q213" s="228"/>
      <c r="R213" s="228"/>
      <c r="S213" s="228"/>
      <c r="T213" s="228"/>
      <c r="U213" s="227"/>
      <c r="V213" s="226"/>
      <c r="W213" s="226"/>
      <c r="X213" s="226"/>
      <c r="Y213" s="226"/>
      <c r="Z213" s="226"/>
      <c r="AA213" s="151"/>
    </row>
    <row r="214" spans="1:27" s="139" customFormat="1" hidden="1">
      <c r="A214" s="228"/>
      <c r="B214" s="228"/>
      <c r="C214" s="228"/>
      <c r="D214" s="228"/>
      <c r="E214" s="228"/>
      <c r="F214" s="228"/>
      <c r="G214" s="228"/>
      <c r="H214" s="153"/>
      <c r="I214" s="228"/>
      <c r="J214" s="228"/>
      <c r="K214" s="228"/>
      <c r="L214" s="228"/>
      <c r="M214" s="228"/>
      <c r="N214" s="228"/>
      <c r="O214" s="228"/>
      <c r="P214" s="228"/>
      <c r="Q214" s="228"/>
      <c r="R214" s="228"/>
      <c r="S214" s="228"/>
      <c r="T214" s="228"/>
      <c r="U214" s="227"/>
      <c r="V214" s="228"/>
      <c r="W214" s="228"/>
      <c r="X214" s="228"/>
      <c r="Y214" s="228"/>
      <c r="Z214" s="228"/>
      <c r="AA214" s="138"/>
    </row>
    <row r="215" spans="1:27" s="139" customFormat="1" hidden="1">
      <c r="A215" s="228"/>
      <c r="B215" s="228"/>
      <c r="C215" s="228"/>
      <c r="D215" s="228"/>
      <c r="E215" s="228"/>
      <c r="F215" s="228"/>
      <c r="G215" s="228"/>
      <c r="H215" s="228"/>
      <c r="I215" s="228"/>
      <c r="J215" s="228"/>
      <c r="K215" s="228"/>
      <c r="L215" s="228"/>
      <c r="M215" s="228"/>
      <c r="N215" s="228"/>
      <c r="O215" s="228"/>
      <c r="P215" s="228"/>
      <c r="Q215" s="228"/>
      <c r="R215" s="228"/>
      <c r="S215" s="228"/>
      <c r="T215" s="228"/>
      <c r="U215" s="227"/>
      <c r="V215" s="228"/>
      <c r="W215" s="228"/>
      <c r="X215" s="228"/>
      <c r="Y215" s="228"/>
      <c r="Z215" s="228"/>
      <c r="AA215" s="138"/>
    </row>
    <row r="216" spans="1:27" s="139" customFormat="1" hidden="1">
      <c r="A216" s="228"/>
      <c r="B216" s="228"/>
      <c r="C216" s="228"/>
      <c r="D216" s="228"/>
      <c r="E216" s="228"/>
      <c r="F216" s="228"/>
      <c r="G216" s="228"/>
      <c r="H216" s="228"/>
      <c r="I216" s="228"/>
      <c r="J216" s="228"/>
      <c r="K216" s="228"/>
      <c r="L216" s="228"/>
      <c r="M216" s="228"/>
      <c r="N216" s="228"/>
      <c r="O216" s="228"/>
      <c r="P216" s="228"/>
      <c r="Q216" s="228"/>
      <c r="R216" s="228"/>
      <c r="S216" s="228"/>
      <c r="T216" s="228"/>
      <c r="U216" s="227"/>
      <c r="V216" s="228"/>
      <c r="W216" s="228"/>
      <c r="X216" s="228"/>
      <c r="Y216" s="228"/>
      <c r="Z216" s="228"/>
      <c r="AA216" s="138"/>
    </row>
    <row r="217" spans="1:27" hidden="1">
      <c r="A217" s="226"/>
      <c r="B217" s="226"/>
      <c r="C217" s="226"/>
      <c r="D217" s="226"/>
      <c r="E217" s="226"/>
      <c r="F217" s="226"/>
      <c r="G217" s="226"/>
      <c r="H217" s="154"/>
      <c r="I217" s="226"/>
      <c r="J217" s="226"/>
      <c r="K217" s="226"/>
      <c r="L217" s="226"/>
      <c r="M217" s="226"/>
      <c r="N217" s="226"/>
      <c r="O217" s="226"/>
      <c r="P217" s="226"/>
      <c r="Q217" s="228"/>
      <c r="R217" s="228"/>
      <c r="S217" s="228"/>
      <c r="T217" s="228"/>
      <c r="U217" s="227"/>
      <c r="V217" s="226"/>
      <c r="W217" s="226"/>
      <c r="X217" s="150"/>
      <c r="Y217" s="226"/>
      <c r="Z217" s="226"/>
      <c r="AA217" s="151"/>
    </row>
    <row r="218" spans="1:27" hidden="1">
      <c r="A218" s="226"/>
      <c r="B218" s="226"/>
      <c r="C218" s="226"/>
      <c r="D218" s="226"/>
      <c r="E218" s="226"/>
      <c r="F218" s="226"/>
      <c r="G218" s="226"/>
      <c r="H218" s="226"/>
      <c r="I218" s="226"/>
      <c r="J218" s="226"/>
      <c r="K218" s="226"/>
      <c r="L218" s="226"/>
      <c r="M218" s="226"/>
      <c r="N218" s="226"/>
      <c r="O218" s="226"/>
      <c r="P218" s="226"/>
      <c r="Q218" s="228"/>
      <c r="R218" s="228"/>
      <c r="S218" s="228"/>
      <c r="T218" s="228"/>
      <c r="U218" s="227"/>
      <c r="V218" s="226"/>
      <c r="W218" s="226"/>
      <c r="X218" s="150"/>
      <c r="Y218" s="226"/>
      <c r="Z218" s="226"/>
      <c r="AA218" s="151"/>
    </row>
    <row r="219" spans="1:27" hidden="1">
      <c r="A219" s="226"/>
      <c r="B219" s="226"/>
      <c r="C219" s="226"/>
      <c r="D219" s="226"/>
      <c r="E219" s="226"/>
      <c r="F219" s="226"/>
      <c r="G219" s="226"/>
      <c r="H219" s="226"/>
      <c r="I219" s="152"/>
      <c r="J219" s="226"/>
      <c r="K219" s="152"/>
      <c r="L219" s="152"/>
      <c r="M219" s="152"/>
      <c r="N219" s="152"/>
      <c r="O219" s="152"/>
      <c r="P219" s="226"/>
      <c r="Q219" s="228"/>
      <c r="R219" s="228"/>
      <c r="S219" s="228"/>
      <c r="T219" s="228"/>
      <c r="U219" s="227"/>
      <c r="V219" s="226"/>
      <c r="W219" s="226"/>
      <c r="X219" s="226"/>
      <c r="Y219" s="226"/>
      <c r="Z219" s="226"/>
      <c r="AA219" s="151"/>
    </row>
    <row r="220" spans="1:27" hidden="1">
      <c r="A220" s="226"/>
      <c r="B220" s="226"/>
      <c r="C220" s="226"/>
      <c r="D220" s="226"/>
      <c r="E220" s="226"/>
      <c r="F220" s="226"/>
      <c r="G220" s="226"/>
      <c r="H220" s="226"/>
      <c r="I220" s="226"/>
      <c r="J220" s="226"/>
      <c r="K220" s="226"/>
      <c r="L220" s="226"/>
      <c r="M220" s="226"/>
      <c r="N220" s="226"/>
      <c r="O220" s="226"/>
      <c r="P220" s="226"/>
      <c r="Q220" s="228"/>
      <c r="R220" s="228"/>
      <c r="S220" s="228"/>
      <c r="T220" s="228"/>
      <c r="U220" s="227"/>
      <c r="V220" s="226"/>
      <c r="W220" s="226"/>
      <c r="X220" s="150"/>
      <c r="Y220" s="226"/>
      <c r="Z220" s="226"/>
      <c r="AA220" s="151"/>
    </row>
    <row r="221" spans="1:27" hidden="1">
      <c r="A221" s="226"/>
      <c r="B221" s="226"/>
      <c r="C221" s="226"/>
      <c r="D221" s="226"/>
      <c r="E221" s="226"/>
      <c r="F221" s="226"/>
      <c r="G221" s="226"/>
      <c r="H221" s="226"/>
      <c r="I221" s="226"/>
      <c r="J221" s="226"/>
      <c r="K221" s="226"/>
      <c r="L221" s="226"/>
      <c r="M221" s="226"/>
      <c r="N221" s="226"/>
      <c r="O221" s="226"/>
      <c r="P221" s="226"/>
      <c r="Q221" s="228"/>
      <c r="R221" s="228"/>
      <c r="S221" s="228"/>
      <c r="T221" s="228"/>
      <c r="U221" s="227"/>
      <c r="V221" s="226"/>
      <c r="W221" s="226"/>
      <c r="X221" s="226"/>
      <c r="Y221" s="226"/>
      <c r="Z221" s="226"/>
      <c r="AA221" s="151"/>
    </row>
    <row r="222" spans="1:27" hidden="1">
      <c r="A222" s="226"/>
      <c r="B222" s="226"/>
      <c r="C222" s="226"/>
      <c r="D222" s="226"/>
      <c r="E222" s="226"/>
      <c r="F222" s="226"/>
      <c r="G222" s="226"/>
      <c r="H222" s="226"/>
      <c r="I222" s="226"/>
      <c r="J222" s="226"/>
      <c r="K222" s="226"/>
      <c r="L222" s="226"/>
      <c r="M222" s="226"/>
      <c r="N222" s="226"/>
      <c r="O222" s="226"/>
      <c r="P222" s="226"/>
      <c r="Q222" s="228"/>
      <c r="R222" s="228"/>
      <c r="S222" s="228"/>
      <c r="T222" s="228"/>
      <c r="U222" s="227"/>
      <c r="V222" s="226"/>
      <c r="W222" s="226"/>
      <c r="X222" s="226"/>
      <c r="Y222" s="226"/>
      <c r="Z222" s="226"/>
      <c r="AA222" s="151"/>
    </row>
    <row r="223" spans="1:27" hidden="1">
      <c r="A223" s="226"/>
      <c r="B223" s="226"/>
      <c r="C223" s="226"/>
      <c r="D223" s="226"/>
      <c r="E223" s="226"/>
      <c r="F223" s="226"/>
      <c r="G223" s="226"/>
      <c r="H223" s="226"/>
      <c r="I223" s="226"/>
      <c r="J223" s="226"/>
      <c r="K223" s="226"/>
      <c r="L223" s="226"/>
      <c r="M223" s="226"/>
      <c r="N223" s="226"/>
      <c r="O223" s="226"/>
      <c r="P223" s="226"/>
      <c r="Q223" s="228"/>
      <c r="R223" s="228"/>
      <c r="S223" s="228"/>
      <c r="T223" s="228"/>
      <c r="U223" s="227"/>
      <c r="V223" s="226"/>
      <c r="W223" s="226"/>
      <c r="X223" s="226"/>
      <c r="Y223" s="226"/>
      <c r="Z223" s="226"/>
      <c r="AA223" s="151"/>
    </row>
    <row r="224" spans="1:27" s="139" customFormat="1" hidden="1">
      <c r="A224" s="228"/>
      <c r="B224" s="228"/>
      <c r="C224" s="228"/>
      <c r="D224" s="228"/>
      <c r="E224" s="228"/>
      <c r="F224" s="228"/>
      <c r="G224" s="228"/>
      <c r="H224" s="153"/>
      <c r="I224" s="228"/>
      <c r="J224" s="228"/>
      <c r="K224" s="228"/>
      <c r="L224" s="228"/>
      <c r="M224" s="228"/>
      <c r="N224" s="228"/>
      <c r="O224" s="228"/>
      <c r="P224" s="228"/>
      <c r="Q224" s="228"/>
      <c r="R224" s="228"/>
      <c r="S224" s="228"/>
      <c r="T224" s="228"/>
      <c r="U224" s="227"/>
      <c r="V224" s="228"/>
      <c r="W224" s="228"/>
      <c r="X224" s="228"/>
      <c r="Y224" s="228"/>
      <c r="Z224" s="228"/>
      <c r="AA224" s="138"/>
    </row>
    <row r="225" spans="1:27" s="139" customFormat="1" hidden="1">
      <c r="A225" s="228"/>
      <c r="B225" s="228"/>
      <c r="C225" s="228"/>
      <c r="D225" s="228"/>
      <c r="E225" s="228"/>
      <c r="F225" s="228"/>
      <c r="G225" s="228"/>
      <c r="H225" s="228"/>
      <c r="I225" s="228"/>
      <c r="J225" s="228"/>
      <c r="K225" s="228"/>
      <c r="L225" s="228"/>
      <c r="M225" s="228"/>
      <c r="N225" s="228"/>
      <c r="O225" s="228"/>
      <c r="P225" s="228"/>
      <c r="Q225" s="228"/>
      <c r="R225" s="228"/>
      <c r="S225" s="228"/>
      <c r="T225" s="228"/>
      <c r="U225" s="227"/>
      <c r="V225" s="228"/>
      <c r="W225" s="228"/>
      <c r="X225" s="228"/>
      <c r="Y225" s="228"/>
      <c r="Z225" s="228"/>
      <c r="AA225" s="138"/>
    </row>
    <row r="226" spans="1:27" s="139" customFormat="1" hidden="1">
      <c r="A226" s="228"/>
      <c r="B226" s="228"/>
      <c r="C226" s="228"/>
      <c r="D226" s="228"/>
      <c r="E226" s="228"/>
      <c r="F226" s="228"/>
      <c r="G226" s="228"/>
      <c r="H226" s="228"/>
      <c r="I226" s="228"/>
      <c r="J226" s="228"/>
      <c r="K226" s="228"/>
      <c r="L226" s="228"/>
      <c r="M226" s="228"/>
      <c r="N226" s="228"/>
      <c r="O226" s="228"/>
      <c r="P226" s="228"/>
      <c r="Q226" s="228"/>
      <c r="R226" s="228"/>
      <c r="S226" s="228"/>
      <c r="T226" s="228"/>
      <c r="U226" s="227"/>
      <c r="V226" s="228"/>
      <c r="W226" s="228"/>
      <c r="X226" s="228"/>
      <c r="Y226" s="228"/>
      <c r="Z226" s="228"/>
      <c r="AA226" s="138"/>
    </row>
    <row r="227" spans="1:27" hidden="1">
      <c r="A227" s="226"/>
      <c r="B227" s="226"/>
      <c r="C227" s="226"/>
      <c r="D227" s="226"/>
      <c r="E227" s="226"/>
      <c r="F227" s="226"/>
      <c r="G227" s="226"/>
      <c r="H227" s="154"/>
      <c r="I227" s="226"/>
      <c r="J227" s="226"/>
      <c r="K227" s="226"/>
      <c r="L227" s="226"/>
      <c r="M227" s="226"/>
      <c r="N227" s="226"/>
      <c r="O227" s="226"/>
      <c r="P227" s="226"/>
      <c r="Q227" s="228"/>
      <c r="R227" s="228"/>
      <c r="S227" s="228"/>
      <c r="T227" s="228"/>
      <c r="U227" s="227"/>
      <c r="V227" s="226"/>
      <c r="W227" s="226"/>
      <c r="X227" s="150"/>
      <c r="Y227" s="226"/>
      <c r="Z227" s="226"/>
      <c r="AA227" s="151"/>
    </row>
    <row r="228" spans="1:27" hidden="1">
      <c r="A228" s="226"/>
      <c r="B228" s="226"/>
      <c r="C228" s="226"/>
      <c r="D228" s="226"/>
      <c r="E228" s="226"/>
      <c r="F228" s="226"/>
      <c r="G228" s="226"/>
      <c r="H228" s="226"/>
      <c r="I228" s="226"/>
      <c r="J228" s="226"/>
      <c r="K228" s="226"/>
      <c r="L228" s="226"/>
      <c r="M228" s="226"/>
      <c r="N228" s="226"/>
      <c r="O228" s="226"/>
      <c r="P228" s="226"/>
      <c r="Q228" s="228"/>
      <c r="R228" s="228"/>
      <c r="S228" s="228"/>
      <c r="T228" s="228"/>
      <c r="U228" s="227"/>
      <c r="V228" s="226"/>
      <c r="W228" s="226"/>
      <c r="X228" s="150"/>
      <c r="Y228" s="226"/>
      <c r="Z228" s="226"/>
      <c r="AA228" s="151"/>
    </row>
    <row r="229" spans="1:27" hidden="1">
      <c r="A229" s="226"/>
      <c r="B229" s="226"/>
      <c r="C229" s="226"/>
      <c r="D229" s="226"/>
      <c r="E229" s="226"/>
      <c r="F229" s="226"/>
      <c r="G229" s="226"/>
      <c r="H229" s="226"/>
      <c r="I229" s="152"/>
      <c r="J229" s="226"/>
      <c r="K229" s="152"/>
      <c r="L229" s="152"/>
      <c r="M229" s="152"/>
      <c r="N229" s="152"/>
      <c r="O229" s="152"/>
      <c r="P229" s="226"/>
      <c r="Q229" s="228"/>
      <c r="R229" s="228"/>
      <c r="S229" s="228"/>
      <c r="T229" s="228"/>
      <c r="U229" s="227"/>
      <c r="V229" s="226"/>
      <c r="W229" s="226"/>
      <c r="X229" s="226"/>
      <c r="Y229" s="226"/>
      <c r="Z229" s="226"/>
      <c r="AA229" s="151"/>
    </row>
    <row r="230" spans="1:27" hidden="1">
      <c r="A230" s="226"/>
      <c r="B230" s="226"/>
      <c r="C230" s="226"/>
      <c r="D230" s="226"/>
      <c r="E230" s="226"/>
      <c r="F230" s="226"/>
      <c r="G230" s="226"/>
      <c r="H230" s="226"/>
      <c r="I230" s="226"/>
      <c r="J230" s="226"/>
      <c r="K230" s="226"/>
      <c r="L230" s="226"/>
      <c r="M230" s="226"/>
      <c r="N230" s="226"/>
      <c r="O230" s="226"/>
      <c r="P230" s="226"/>
      <c r="Q230" s="228"/>
      <c r="R230" s="228"/>
      <c r="S230" s="228"/>
      <c r="T230" s="228"/>
      <c r="U230" s="227"/>
      <c r="V230" s="226"/>
      <c r="W230" s="226"/>
      <c r="X230" s="150"/>
      <c r="Y230" s="226"/>
      <c r="Z230" s="226"/>
      <c r="AA230" s="151"/>
    </row>
    <row r="231" spans="1:27" hidden="1">
      <c r="A231" s="226"/>
      <c r="B231" s="226"/>
      <c r="C231" s="226"/>
      <c r="D231" s="226"/>
      <c r="E231" s="226"/>
      <c r="F231" s="226"/>
      <c r="G231" s="226"/>
      <c r="H231" s="226"/>
      <c r="I231" s="226"/>
      <c r="J231" s="226"/>
      <c r="K231" s="226"/>
      <c r="L231" s="226"/>
      <c r="M231" s="226"/>
      <c r="N231" s="226"/>
      <c r="O231" s="226"/>
      <c r="P231" s="226"/>
      <c r="Q231" s="226"/>
      <c r="R231" s="226"/>
      <c r="S231" s="226"/>
      <c r="T231" s="226"/>
      <c r="U231" s="227"/>
      <c r="V231" s="226"/>
      <c r="W231" s="226"/>
      <c r="X231" s="226"/>
      <c r="Y231" s="226"/>
      <c r="Z231" s="226"/>
      <c r="AA231" s="151"/>
    </row>
    <row r="232" spans="1:27" hidden="1">
      <c r="A232" s="226"/>
      <c r="B232" s="226"/>
      <c r="C232" s="226"/>
      <c r="D232" s="226"/>
      <c r="E232" s="226"/>
      <c r="F232" s="226"/>
      <c r="G232" s="226"/>
      <c r="H232" s="226"/>
      <c r="I232" s="226"/>
      <c r="J232" s="226"/>
      <c r="K232" s="226"/>
      <c r="L232" s="226"/>
      <c r="M232" s="226"/>
      <c r="N232" s="226"/>
      <c r="O232" s="226"/>
      <c r="P232" s="226"/>
      <c r="Q232" s="133"/>
      <c r="R232" s="133"/>
      <c r="S232" s="133"/>
      <c r="T232" s="133"/>
      <c r="U232" s="227"/>
      <c r="V232" s="226"/>
      <c r="W232" s="226"/>
      <c r="X232" s="226"/>
      <c r="Y232" s="226"/>
      <c r="Z232" s="226"/>
      <c r="AA232" s="151"/>
    </row>
    <row r="233" spans="1:27" hidden="1">
      <c r="A233" s="226"/>
      <c r="B233" s="226"/>
      <c r="C233" s="226"/>
      <c r="D233" s="226"/>
      <c r="E233" s="226"/>
      <c r="F233" s="226"/>
      <c r="G233" s="226"/>
      <c r="H233" s="226"/>
      <c r="I233" s="226"/>
      <c r="J233" s="226"/>
      <c r="K233" s="226"/>
      <c r="L233" s="226"/>
      <c r="M233" s="226"/>
      <c r="N233" s="226"/>
      <c r="O233" s="226"/>
      <c r="P233" s="226"/>
      <c r="Q233" s="133"/>
      <c r="R233" s="133"/>
      <c r="S233" s="133"/>
      <c r="T233" s="133"/>
      <c r="U233" s="227"/>
      <c r="V233" s="226"/>
      <c r="W233" s="226"/>
      <c r="X233" s="226"/>
      <c r="Y233" s="226"/>
      <c r="Z233" s="226"/>
      <c r="AA233" s="151"/>
    </row>
    <row r="234" spans="1:27" hidden="1">
      <c r="A234" s="226"/>
      <c r="B234" s="226"/>
      <c r="C234" s="226"/>
      <c r="D234" s="226"/>
      <c r="E234" s="226"/>
      <c r="F234" s="226"/>
      <c r="G234" s="226"/>
      <c r="H234" s="226"/>
      <c r="I234" s="226"/>
      <c r="J234" s="226"/>
      <c r="K234" s="226"/>
      <c r="L234" s="226"/>
      <c r="M234" s="226"/>
      <c r="N234" s="226"/>
      <c r="O234" s="226"/>
      <c r="P234" s="226"/>
      <c r="Q234" s="133"/>
      <c r="R234" s="133"/>
      <c r="S234" s="133"/>
      <c r="T234" s="133"/>
      <c r="U234" s="227"/>
      <c r="V234" s="226"/>
      <c r="W234" s="226"/>
      <c r="X234" s="226"/>
      <c r="Y234" s="226"/>
      <c r="Z234" s="226"/>
      <c r="AA234" s="151"/>
    </row>
    <row r="235" spans="1:27" s="139" customFormat="1" hidden="1">
      <c r="A235" s="228"/>
      <c r="B235" s="228"/>
      <c r="C235" s="228"/>
      <c r="D235" s="228"/>
      <c r="E235" s="228"/>
      <c r="F235" s="228"/>
      <c r="G235" s="228"/>
      <c r="H235" s="153"/>
      <c r="I235" s="228"/>
      <c r="J235" s="228"/>
      <c r="K235" s="228"/>
      <c r="L235" s="228"/>
      <c r="M235" s="228"/>
      <c r="N235" s="228"/>
      <c r="O235" s="228"/>
      <c r="P235" s="228"/>
      <c r="Q235" s="228"/>
      <c r="R235" s="228"/>
      <c r="S235" s="228"/>
      <c r="T235" s="228"/>
      <c r="U235" s="227"/>
      <c r="V235" s="228"/>
      <c r="W235" s="228"/>
      <c r="X235" s="228"/>
      <c r="Y235" s="228"/>
      <c r="Z235" s="228"/>
      <c r="AA235" s="138"/>
    </row>
    <row r="236" spans="1:27" s="139" customFormat="1" hidden="1">
      <c r="A236" s="228"/>
      <c r="B236" s="228"/>
      <c r="C236" s="228"/>
      <c r="D236" s="228"/>
      <c r="E236" s="228"/>
      <c r="F236" s="228"/>
      <c r="G236" s="228"/>
      <c r="H236" s="228"/>
      <c r="I236" s="228"/>
      <c r="J236" s="228"/>
      <c r="K236" s="228"/>
      <c r="L236" s="228"/>
      <c r="M236" s="228"/>
      <c r="N236" s="228"/>
      <c r="O236" s="228"/>
      <c r="P236" s="228"/>
      <c r="Q236" s="228"/>
      <c r="R236" s="228"/>
      <c r="S236" s="228"/>
      <c r="T236" s="228"/>
      <c r="U236" s="227"/>
      <c r="V236" s="228"/>
      <c r="W236" s="228"/>
      <c r="X236" s="228"/>
      <c r="Y236" s="228"/>
      <c r="Z236" s="228"/>
      <c r="AA236" s="138"/>
    </row>
    <row r="237" spans="1:27" s="139" customFormat="1" hidden="1">
      <c r="A237" s="228"/>
      <c r="B237" s="228"/>
      <c r="C237" s="228"/>
      <c r="D237" s="228"/>
      <c r="E237" s="228"/>
      <c r="F237" s="228"/>
      <c r="G237" s="228"/>
      <c r="H237" s="228"/>
      <c r="I237" s="228"/>
      <c r="J237" s="228"/>
      <c r="K237" s="228"/>
      <c r="L237" s="228"/>
      <c r="M237" s="228"/>
      <c r="N237" s="228"/>
      <c r="O237" s="228"/>
      <c r="P237" s="228"/>
      <c r="Q237" s="228"/>
      <c r="R237" s="228"/>
      <c r="S237" s="228"/>
      <c r="T237" s="228"/>
      <c r="U237" s="227"/>
      <c r="V237" s="228"/>
      <c r="W237" s="228"/>
      <c r="X237" s="228"/>
      <c r="Y237" s="228"/>
      <c r="Z237" s="228"/>
      <c r="AA237" s="138"/>
    </row>
    <row r="238" spans="1:27" ht="91.5" hidden="1" customHeight="1">
      <c r="A238" s="133"/>
      <c r="B238" s="133"/>
      <c r="C238" s="226"/>
      <c r="D238" s="133"/>
      <c r="E238" s="133"/>
      <c r="F238" s="133"/>
      <c r="G238" s="133"/>
      <c r="H238" s="226"/>
      <c r="I238" s="133"/>
      <c r="J238" s="133"/>
      <c r="K238" s="133"/>
      <c r="L238" s="133"/>
      <c r="M238" s="133"/>
      <c r="N238" s="133"/>
      <c r="O238" s="133"/>
      <c r="P238" s="133"/>
      <c r="Q238" s="228"/>
      <c r="R238" s="228"/>
      <c r="S238" s="228"/>
      <c r="T238" s="228"/>
      <c r="U238" s="227"/>
      <c r="V238" s="150"/>
      <c r="W238" s="133"/>
      <c r="X238" s="133"/>
      <c r="Y238" s="155"/>
      <c r="Z238" s="133"/>
      <c r="AA238" s="133"/>
    </row>
    <row r="239" spans="1:27" ht="91.5" hidden="1" customHeight="1">
      <c r="A239" s="133"/>
      <c r="B239" s="133"/>
      <c r="C239" s="226"/>
      <c r="D239" s="133"/>
      <c r="E239" s="133"/>
      <c r="F239" s="133"/>
      <c r="G239" s="133"/>
      <c r="H239" s="226"/>
      <c r="I239" s="133"/>
      <c r="J239" s="133"/>
      <c r="K239" s="133"/>
      <c r="L239" s="133"/>
      <c r="M239" s="133"/>
      <c r="N239" s="133"/>
      <c r="O239" s="133"/>
      <c r="P239" s="133"/>
      <c r="Q239" s="228"/>
      <c r="R239" s="228"/>
      <c r="S239" s="228"/>
      <c r="T239" s="228"/>
      <c r="U239" s="227"/>
      <c r="V239" s="150"/>
      <c r="W239" s="133"/>
      <c r="X239" s="133"/>
      <c r="Y239" s="155"/>
      <c r="Z239" s="133"/>
      <c r="AA239" s="133"/>
    </row>
    <row r="240" spans="1:27" ht="91.5" hidden="1" customHeight="1">
      <c r="A240" s="148"/>
      <c r="B240" s="228"/>
      <c r="C240" s="228"/>
      <c r="D240" s="228"/>
      <c r="E240" s="228"/>
      <c r="F240" s="228"/>
      <c r="G240" s="228"/>
      <c r="H240" s="228"/>
      <c r="I240" s="228"/>
      <c r="J240" s="228"/>
      <c r="K240" s="228"/>
      <c r="L240" s="228"/>
      <c r="M240" s="228"/>
      <c r="N240" s="228"/>
      <c r="O240" s="228"/>
      <c r="P240" s="228"/>
      <c r="Q240" s="228"/>
      <c r="R240" s="228"/>
      <c r="S240" s="228"/>
      <c r="T240" s="228"/>
      <c r="U240" s="227"/>
      <c r="V240" s="228"/>
      <c r="W240" s="228"/>
      <c r="X240" s="228"/>
      <c r="Y240" s="228"/>
      <c r="Z240" s="228"/>
      <c r="AA240" s="138"/>
    </row>
    <row r="241" spans="1:27" ht="91.5" hidden="1" customHeight="1">
      <c r="A241" s="148"/>
      <c r="B241" s="228"/>
      <c r="C241" s="228"/>
      <c r="D241" s="228"/>
      <c r="E241" s="228"/>
      <c r="F241" s="228"/>
      <c r="G241" s="228"/>
      <c r="H241" s="228"/>
      <c r="I241" s="228"/>
      <c r="J241" s="228"/>
      <c r="K241" s="228"/>
      <c r="L241" s="228"/>
      <c r="M241" s="228"/>
      <c r="N241" s="228"/>
      <c r="O241" s="228"/>
      <c r="P241" s="228"/>
      <c r="Q241" s="228"/>
      <c r="R241" s="228"/>
      <c r="S241" s="228"/>
      <c r="T241" s="228"/>
      <c r="U241" s="227"/>
      <c r="V241" s="228"/>
      <c r="W241" s="228"/>
      <c r="X241" s="228"/>
      <c r="Y241" s="228"/>
      <c r="Z241" s="228"/>
      <c r="AA241" s="138"/>
    </row>
    <row r="242" spans="1:27" ht="91.5" hidden="1" customHeight="1">
      <c r="A242" s="148"/>
      <c r="B242" s="228"/>
      <c r="C242" s="228"/>
      <c r="D242" s="228"/>
      <c r="E242" s="228"/>
      <c r="F242" s="228"/>
      <c r="G242" s="228"/>
      <c r="H242" s="228"/>
      <c r="I242" s="228"/>
      <c r="J242" s="228"/>
      <c r="K242" s="228"/>
      <c r="L242" s="228"/>
      <c r="M242" s="228"/>
      <c r="N242" s="228"/>
      <c r="O242" s="228"/>
      <c r="P242" s="228"/>
      <c r="Q242" s="228"/>
      <c r="R242" s="228"/>
      <c r="S242" s="228"/>
      <c r="T242" s="228"/>
      <c r="U242" s="227"/>
      <c r="V242" s="228"/>
      <c r="W242" s="228"/>
      <c r="X242" s="228"/>
      <c r="Y242" s="228"/>
      <c r="Z242" s="228"/>
      <c r="AA242" s="138"/>
    </row>
    <row r="243" spans="1:27" s="139" customFormat="1" hidden="1">
      <c r="A243" s="226"/>
      <c r="B243" s="228"/>
      <c r="C243" s="131"/>
      <c r="D243" s="228"/>
      <c r="E243" s="228"/>
      <c r="F243" s="228"/>
      <c r="G243" s="226"/>
      <c r="H243" s="226"/>
      <c r="I243" s="228"/>
      <c r="J243" s="228"/>
      <c r="K243" s="228"/>
      <c r="L243" s="228"/>
      <c r="M243" s="228"/>
      <c r="N243" s="228"/>
      <c r="O243" s="228"/>
      <c r="P243" s="228"/>
      <c r="Q243" s="228"/>
      <c r="R243" s="228"/>
      <c r="S243" s="228"/>
      <c r="T243" s="228"/>
      <c r="U243" s="227"/>
      <c r="V243" s="136"/>
      <c r="W243" s="228"/>
      <c r="X243" s="228"/>
      <c r="Y243" s="138"/>
      <c r="Z243" s="228"/>
      <c r="AA243" s="151"/>
    </row>
    <row r="244" spans="1:27" s="139" customFormat="1" hidden="1">
      <c r="A244" s="228"/>
      <c r="B244" s="228"/>
      <c r="C244" s="228"/>
      <c r="D244" s="228"/>
      <c r="E244" s="228"/>
      <c r="F244" s="228"/>
      <c r="G244" s="228"/>
      <c r="H244" s="153"/>
      <c r="I244" s="228"/>
      <c r="J244" s="228"/>
      <c r="K244" s="228"/>
      <c r="L244" s="228"/>
      <c r="M244" s="228"/>
      <c r="N244" s="228"/>
      <c r="O244" s="228"/>
      <c r="P244" s="228"/>
      <c r="Q244" s="228"/>
      <c r="R244" s="228"/>
      <c r="S244" s="228"/>
      <c r="T244" s="228"/>
      <c r="U244" s="227"/>
      <c r="V244" s="228"/>
      <c r="W244" s="228"/>
      <c r="X244" s="228"/>
      <c r="Y244" s="228"/>
      <c r="Z244" s="228"/>
      <c r="AA244" s="138"/>
    </row>
    <row r="245" spans="1:27" s="139" customFormat="1" hidden="1">
      <c r="A245" s="228"/>
      <c r="B245" s="228"/>
      <c r="C245" s="228"/>
      <c r="D245" s="228"/>
      <c r="E245" s="228"/>
      <c r="F245" s="228"/>
      <c r="G245" s="228"/>
      <c r="H245" s="228"/>
      <c r="I245" s="228"/>
      <c r="J245" s="228"/>
      <c r="K245" s="228"/>
      <c r="L245" s="228"/>
      <c r="M245" s="228"/>
      <c r="N245" s="228"/>
      <c r="O245" s="228"/>
      <c r="P245" s="228"/>
      <c r="Q245" s="228"/>
      <c r="R245" s="228"/>
      <c r="S245" s="228"/>
      <c r="T245" s="228"/>
      <c r="U245" s="227"/>
      <c r="V245" s="228"/>
      <c r="W245" s="228"/>
      <c r="X245" s="228"/>
      <c r="Y245" s="228"/>
      <c r="Z245" s="228"/>
      <c r="AA245" s="138"/>
    </row>
    <row r="246" spans="1:27" s="139" customFormat="1" hidden="1">
      <c r="A246" s="228"/>
      <c r="B246" s="228"/>
      <c r="C246" s="228"/>
      <c r="D246" s="228"/>
      <c r="E246" s="228"/>
      <c r="F246" s="228"/>
      <c r="G246" s="228"/>
      <c r="H246" s="228"/>
      <c r="I246" s="228"/>
      <c r="J246" s="228"/>
      <c r="K246" s="228"/>
      <c r="L246" s="228"/>
      <c r="M246" s="228"/>
      <c r="N246" s="228"/>
      <c r="O246" s="228"/>
      <c r="P246" s="228"/>
      <c r="Q246" s="228"/>
      <c r="R246" s="228"/>
      <c r="S246" s="228"/>
      <c r="T246" s="228"/>
      <c r="U246" s="227"/>
      <c r="V246" s="228"/>
      <c r="W246" s="228"/>
      <c r="X246" s="228"/>
      <c r="Y246" s="228"/>
      <c r="Z246" s="228"/>
      <c r="AA246" s="138"/>
    </row>
    <row r="247" spans="1:27" hidden="1">
      <c r="A247" s="226"/>
      <c r="B247" s="226"/>
      <c r="C247" s="226"/>
      <c r="D247" s="226"/>
      <c r="E247" s="226"/>
      <c r="F247" s="226"/>
      <c r="G247" s="226"/>
      <c r="H247" s="154"/>
      <c r="I247" s="226"/>
      <c r="J247" s="226"/>
      <c r="K247" s="226"/>
      <c r="L247" s="226"/>
      <c r="M247" s="226"/>
      <c r="N247" s="226"/>
      <c r="O247" s="226"/>
      <c r="P247" s="226"/>
      <c r="Q247" s="228"/>
      <c r="R247" s="228"/>
      <c r="S247" s="228"/>
      <c r="T247" s="228"/>
      <c r="U247" s="227"/>
      <c r="V247" s="226"/>
      <c r="W247" s="226"/>
      <c r="X247" s="150"/>
      <c r="Y247" s="226"/>
      <c r="Z247" s="226"/>
      <c r="AA247" s="151"/>
    </row>
    <row r="248" spans="1:27" hidden="1">
      <c r="A248" s="226"/>
      <c r="B248" s="226"/>
      <c r="C248" s="226"/>
      <c r="D248" s="226"/>
      <c r="E248" s="226"/>
      <c r="F248" s="226"/>
      <c r="G248" s="226"/>
      <c r="H248" s="226"/>
      <c r="I248" s="226"/>
      <c r="J248" s="226"/>
      <c r="K248" s="226"/>
      <c r="L248" s="226"/>
      <c r="M248" s="226"/>
      <c r="N248" s="226"/>
      <c r="O248" s="226"/>
      <c r="P248" s="226"/>
      <c r="Q248" s="228"/>
      <c r="R248" s="228"/>
      <c r="S248" s="228"/>
      <c r="T248" s="228"/>
      <c r="U248" s="227"/>
      <c r="V248" s="226"/>
      <c r="W248" s="226"/>
      <c r="X248" s="150"/>
      <c r="Y248" s="226"/>
      <c r="Z248" s="226"/>
      <c r="AA248" s="151"/>
    </row>
    <row r="249" spans="1:27" hidden="1">
      <c r="A249" s="226"/>
      <c r="B249" s="226"/>
      <c r="C249" s="226"/>
      <c r="D249" s="226"/>
      <c r="E249" s="226"/>
      <c r="F249" s="226"/>
      <c r="G249" s="226"/>
      <c r="H249" s="226"/>
      <c r="I249" s="152"/>
      <c r="J249" s="226"/>
      <c r="K249" s="152"/>
      <c r="L249" s="152"/>
      <c r="M249" s="152"/>
      <c r="N249" s="152"/>
      <c r="O249" s="152"/>
      <c r="P249" s="226"/>
      <c r="Q249" s="228"/>
      <c r="R249" s="228"/>
      <c r="S249" s="228"/>
      <c r="T249" s="228"/>
      <c r="U249" s="227"/>
      <c r="V249" s="226"/>
      <c r="W249" s="226"/>
      <c r="X249" s="226"/>
      <c r="Y249" s="226"/>
      <c r="Z249" s="226"/>
      <c r="AA249" s="151"/>
    </row>
    <row r="250" spans="1:27" hidden="1">
      <c r="A250" s="226"/>
      <c r="B250" s="226"/>
      <c r="C250" s="226"/>
      <c r="D250" s="226"/>
      <c r="E250" s="226"/>
      <c r="F250" s="226"/>
      <c r="G250" s="226"/>
      <c r="H250" s="226"/>
      <c r="I250" s="226"/>
      <c r="J250" s="226"/>
      <c r="K250" s="226"/>
      <c r="L250" s="226"/>
      <c r="M250" s="226"/>
      <c r="N250" s="226"/>
      <c r="O250" s="226"/>
      <c r="P250" s="226"/>
      <c r="Q250" s="226"/>
      <c r="R250" s="226"/>
      <c r="S250" s="226"/>
      <c r="T250" s="226"/>
      <c r="U250" s="227"/>
      <c r="V250" s="226"/>
      <c r="W250" s="226"/>
      <c r="X250" s="150"/>
      <c r="Y250" s="226"/>
      <c r="Z250" s="226"/>
      <c r="AA250" s="151"/>
    </row>
    <row r="251" spans="1:27" hidden="1">
      <c r="A251" s="226"/>
      <c r="B251" s="226"/>
      <c r="C251" s="226"/>
      <c r="D251" s="226"/>
      <c r="E251" s="226"/>
      <c r="F251" s="226"/>
      <c r="G251" s="226"/>
      <c r="H251" s="226"/>
      <c r="I251" s="226"/>
      <c r="J251" s="226"/>
      <c r="K251" s="226"/>
      <c r="L251" s="226"/>
      <c r="M251" s="226"/>
      <c r="N251" s="226"/>
      <c r="O251" s="226"/>
      <c r="P251" s="226"/>
      <c r="Q251" s="226"/>
      <c r="R251" s="226"/>
      <c r="S251" s="226"/>
      <c r="T251" s="226"/>
      <c r="U251" s="227"/>
      <c r="V251" s="226"/>
      <c r="W251" s="226"/>
      <c r="X251" s="226"/>
      <c r="Y251" s="226"/>
      <c r="Z251" s="226"/>
      <c r="AA251" s="151"/>
    </row>
    <row r="252" spans="1:27" hidden="1">
      <c r="A252" s="226"/>
      <c r="B252" s="226"/>
      <c r="C252" s="226"/>
      <c r="D252" s="226"/>
      <c r="E252" s="226"/>
      <c r="F252" s="226"/>
      <c r="G252" s="226"/>
      <c r="H252" s="226"/>
      <c r="I252" s="226"/>
      <c r="J252" s="226"/>
      <c r="K252" s="226"/>
      <c r="L252" s="226"/>
      <c r="M252" s="226"/>
      <c r="N252" s="226"/>
      <c r="O252" s="226"/>
      <c r="P252" s="226"/>
      <c r="Q252" s="226"/>
      <c r="R252" s="226"/>
      <c r="S252" s="226"/>
      <c r="T252" s="226"/>
      <c r="U252" s="227"/>
      <c r="V252" s="226"/>
      <c r="W252" s="226"/>
      <c r="X252" s="226"/>
      <c r="Y252" s="226"/>
      <c r="Z252" s="226"/>
      <c r="AA252" s="151"/>
    </row>
    <row r="253" spans="1:27" s="139" customFormat="1" hidden="1">
      <c r="A253" s="228"/>
      <c r="B253" s="228"/>
      <c r="C253" s="228"/>
      <c r="D253" s="228"/>
      <c r="E253" s="228"/>
      <c r="F253" s="228"/>
      <c r="G253" s="148"/>
      <c r="H253" s="149"/>
      <c r="I253" s="228"/>
      <c r="J253" s="228"/>
      <c r="K253" s="228"/>
      <c r="L253" s="228"/>
      <c r="M253" s="228"/>
      <c r="N253" s="228"/>
      <c r="O253" s="228"/>
      <c r="P253" s="228"/>
      <c r="Q253" s="228"/>
      <c r="R253" s="228"/>
      <c r="S253" s="228"/>
      <c r="T253" s="228"/>
      <c r="U253" s="227"/>
      <c r="V253" s="228"/>
      <c r="W253" s="228"/>
      <c r="X253" s="228"/>
      <c r="Y253" s="228"/>
      <c r="Z253" s="228"/>
      <c r="AA253" s="138"/>
    </row>
    <row r="254" spans="1:27" s="139" customFormat="1" hidden="1">
      <c r="A254" s="228"/>
      <c r="B254" s="228"/>
      <c r="C254" s="228"/>
      <c r="D254" s="228"/>
      <c r="E254" s="228"/>
      <c r="F254" s="228"/>
      <c r="G254" s="148"/>
      <c r="H254" s="228"/>
      <c r="I254" s="228"/>
      <c r="J254" s="228"/>
      <c r="K254" s="228"/>
      <c r="L254" s="228"/>
      <c r="M254" s="228"/>
      <c r="N254" s="228"/>
      <c r="O254" s="228"/>
      <c r="P254" s="228"/>
      <c r="Q254" s="228"/>
      <c r="R254" s="228"/>
      <c r="S254" s="228"/>
      <c r="T254" s="228"/>
      <c r="U254" s="227"/>
      <c r="V254" s="228"/>
      <c r="W254" s="228"/>
      <c r="X254" s="228"/>
      <c r="Y254" s="228"/>
      <c r="Z254" s="228"/>
      <c r="AA254" s="138"/>
    </row>
    <row r="255" spans="1:27" s="139" customFormat="1" hidden="1">
      <c r="A255" s="228"/>
      <c r="B255" s="228"/>
      <c r="C255" s="228"/>
      <c r="D255" s="228"/>
      <c r="E255" s="228"/>
      <c r="F255" s="228"/>
      <c r="G255" s="148"/>
      <c r="H255" s="228"/>
      <c r="I255" s="228"/>
      <c r="J255" s="228"/>
      <c r="K255" s="228"/>
      <c r="L255" s="228"/>
      <c r="M255" s="228"/>
      <c r="N255" s="228"/>
      <c r="O255" s="228"/>
      <c r="P255" s="228"/>
      <c r="Q255" s="228"/>
      <c r="R255" s="228"/>
      <c r="S255" s="228"/>
      <c r="T255" s="228"/>
      <c r="U255" s="227"/>
      <c r="V255" s="228"/>
      <c r="W255" s="228"/>
      <c r="X255" s="228"/>
      <c r="Y255" s="228"/>
      <c r="Z255" s="228"/>
      <c r="AA255" s="138"/>
    </row>
    <row r="256" spans="1:27" hidden="1">
      <c r="A256" s="226"/>
      <c r="B256" s="226"/>
      <c r="C256" s="226"/>
      <c r="D256" s="226"/>
      <c r="E256" s="226"/>
      <c r="F256" s="226"/>
      <c r="G256" s="226"/>
      <c r="H256" s="226"/>
      <c r="I256" s="226"/>
      <c r="J256" s="226"/>
      <c r="K256" s="226"/>
      <c r="L256" s="226"/>
      <c r="M256" s="226"/>
      <c r="N256" s="226"/>
      <c r="O256" s="226"/>
      <c r="P256" s="226"/>
      <c r="Q256" s="226"/>
      <c r="R256" s="226"/>
      <c r="S256" s="226"/>
      <c r="T256" s="226"/>
      <c r="U256" s="227"/>
      <c r="V256" s="226"/>
      <c r="W256" s="226"/>
      <c r="X256" s="150"/>
      <c r="Y256" s="226"/>
      <c r="Z256" s="226"/>
      <c r="AA256" s="151"/>
    </row>
    <row r="257" spans="1:27" hidden="1">
      <c r="A257" s="226"/>
      <c r="B257" s="226"/>
      <c r="C257" s="226"/>
      <c r="D257" s="226"/>
      <c r="E257" s="226"/>
      <c r="F257" s="226"/>
      <c r="G257" s="226"/>
      <c r="H257" s="226"/>
      <c r="I257" s="226"/>
      <c r="J257" s="226"/>
      <c r="K257" s="226"/>
      <c r="L257" s="226"/>
      <c r="M257" s="226"/>
      <c r="N257" s="226"/>
      <c r="O257" s="226"/>
      <c r="P257" s="226"/>
      <c r="Q257" s="226"/>
      <c r="R257" s="226"/>
      <c r="S257" s="226"/>
      <c r="T257" s="226"/>
      <c r="U257" s="227"/>
      <c r="V257" s="226"/>
      <c r="W257" s="226"/>
      <c r="X257" s="150"/>
      <c r="Y257" s="226"/>
      <c r="Z257" s="226"/>
      <c r="AA257" s="151"/>
    </row>
    <row r="258" spans="1:27" hidden="1">
      <c r="A258" s="226"/>
      <c r="B258" s="226"/>
      <c r="C258" s="226"/>
      <c r="D258" s="226"/>
      <c r="E258" s="226"/>
      <c r="F258" s="226"/>
      <c r="G258" s="226"/>
      <c r="H258" s="226"/>
      <c r="I258" s="152"/>
      <c r="J258" s="226"/>
      <c r="K258" s="152"/>
      <c r="L258" s="152"/>
      <c r="M258" s="152"/>
      <c r="N258" s="152"/>
      <c r="O258" s="152"/>
      <c r="P258" s="226"/>
      <c r="Q258" s="226"/>
      <c r="R258" s="226"/>
      <c r="S258" s="226"/>
      <c r="T258" s="226"/>
      <c r="U258" s="227"/>
      <c r="V258" s="226"/>
      <c r="W258" s="226"/>
      <c r="X258" s="226"/>
      <c r="Y258" s="226"/>
      <c r="Z258" s="226"/>
      <c r="AA258" s="151"/>
    </row>
    <row r="259" spans="1:27" hidden="1">
      <c r="A259" s="226"/>
      <c r="B259" s="226"/>
      <c r="C259" s="226"/>
      <c r="D259" s="226"/>
      <c r="E259" s="226"/>
      <c r="F259" s="226"/>
      <c r="G259" s="226"/>
      <c r="H259" s="226"/>
      <c r="I259" s="226"/>
      <c r="J259" s="226"/>
      <c r="K259" s="226"/>
      <c r="L259" s="226"/>
      <c r="M259" s="226"/>
      <c r="N259" s="226"/>
      <c r="O259" s="226"/>
      <c r="P259" s="226"/>
      <c r="Q259" s="226"/>
      <c r="R259" s="226"/>
      <c r="S259" s="226"/>
      <c r="T259" s="226"/>
      <c r="U259" s="227"/>
      <c r="V259" s="226"/>
      <c r="W259" s="226"/>
      <c r="X259" s="150"/>
      <c r="Y259" s="226"/>
      <c r="Z259" s="226"/>
      <c r="AA259" s="151"/>
    </row>
    <row r="260" spans="1:27" s="139" customFormat="1" hidden="1">
      <c r="A260" s="228"/>
      <c r="B260" s="228"/>
      <c r="C260" s="228"/>
      <c r="D260" s="228"/>
      <c r="E260" s="228"/>
      <c r="F260" s="228"/>
      <c r="G260" s="148"/>
      <c r="H260" s="149"/>
      <c r="I260" s="228"/>
      <c r="J260" s="228"/>
      <c r="K260" s="228"/>
      <c r="L260" s="228"/>
      <c r="M260" s="228"/>
      <c r="N260" s="228"/>
      <c r="O260" s="228"/>
      <c r="P260" s="228"/>
      <c r="Q260" s="228"/>
      <c r="R260" s="228"/>
      <c r="S260" s="228"/>
      <c r="T260" s="228"/>
      <c r="U260" s="227"/>
      <c r="V260" s="228"/>
      <c r="W260" s="228"/>
      <c r="X260" s="228"/>
      <c r="Y260" s="228"/>
      <c r="Z260" s="228"/>
      <c r="AA260" s="138"/>
    </row>
    <row r="261" spans="1:27" s="139" customFormat="1" hidden="1">
      <c r="A261" s="228"/>
      <c r="B261" s="228"/>
      <c r="C261" s="228"/>
      <c r="D261" s="228"/>
      <c r="E261" s="228"/>
      <c r="F261" s="228"/>
      <c r="G261" s="148"/>
      <c r="H261" s="228"/>
      <c r="I261" s="228"/>
      <c r="J261" s="228"/>
      <c r="K261" s="228"/>
      <c r="L261" s="228"/>
      <c r="M261" s="228"/>
      <c r="N261" s="228"/>
      <c r="O261" s="228"/>
      <c r="P261" s="228"/>
      <c r="Q261" s="228"/>
      <c r="R261" s="228"/>
      <c r="S261" s="228"/>
      <c r="T261" s="228"/>
      <c r="U261" s="227"/>
      <c r="V261" s="228"/>
      <c r="W261" s="228"/>
      <c r="X261" s="228"/>
      <c r="Y261" s="228"/>
      <c r="Z261" s="228"/>
      <c r="AA261" s="138"/>
    </row>
    <row r="262" spans="1:27" s="139" customFormat="1" hidden="1">
      <c r="A262" s="228"/>
      <c r="B262" s="228"/>
      <c r="C262" s="228"/>
      <c r="D262" s="228"/>
      <c r="E262" s="228"/>
      <c r="F262" s="228"/>
      <c r="G262" s="148"/>
      <c r="H262" s="228"/>
      <c r="I262" s="228"/>
      <c r="J262" s="228"/>
      <c r="K262" s="228"/>
      <c r="L262" s="228"/>
      <c r="M262" s="228"/>
      <c r="N262" s="228"/>
      <c r="O262" s="228"/>
      <c r="P262" s="228"/>
      <c r="Q262" s="228"/>
      <c r="R262" s="228"/>
      <c r="S262" s="228"/>
      <c r="T262" s="228"/>
      <c r="U262" s="227"/>
      <c r="V262" s="228"/>
      <c r="W262" s="228"/>
      <c r="X262" s="228"/>
      <c r="Y262" s="228"/>
      <c r="Z262" s="228"/>
      <c r="AA262" s="138"/>
    </row>
    <row r="263" spans="1:27" hidden="1">
      <c r="A263" s="226"/>
      <c r="B263" s="226"/>
      <c r="C263" s="226"/>
      <c r="D263" s="226"/>
      <c r="E263" s="226"/>
      <c r="F263" s="226"/>
      <c r="G263" s="226"/>
      <c r="H263" s="226"/>
      <c r="I263" s="226"/>
      <c r="J263" s="226"/>
      <c r="K263" s="226"/>
      <c r="L263" s="226"/>
      <c r="M263" s="226"/>
      <c r="N263" s="226"/>
      <c r="O263" s="226"/>
      <c r="P263" s="226"/>
      <c r="Q263" s="226"/>
      <c r="R263" s="226"/>
      <c r="S263" s="226"/>
      <c r="T263" s="226"/>
      <c r="U263" s="227"/>
      <c r="V263" s="226"/>
      <c r="W263" s="226"/>
      <c r="X263" s="150"/>
      <c r="Y263" s="226"/>
      <c r="Z263" s="226"/>
      <c r="AA263" s="151"/>
    </row>
    <row r="264" spans="1:27" hidden="1">
      <c r="A264" s="226"/>
      <c r="B264" s="226"/>
      <c r="C264" s="226"/>
      <c r="D264" s="226"/>
      <c r="E264" s="226"/>
      <c r="F264" s="226"/>
      <c r="G264" s="226"/>
      <c r="H264" s="226"/>
      <c r="I264" s="226"/>
      <c r="J264" s="226"/>
      <c r="K264" s="226"/>
      <c r="L264" s="226"/>
      <c r="M264" s="226"/>
      <c r="N264" s="226"/>
      <c r="O264" s="226"/>
      <c r="P264" s="226"/>
      <c r="Q264" s="226"/>
      <c r="R264" s="226"/>
      <c r="S264" s="226"/>
      <c r="T264" s="226"/>
      <c r="U264" s="227"/>
      <c r="V264" s="226"/>
      <c r="W264" s="226"/>
      <c r="X264" s="150"/>
      <c r="Y264" s="226"/>
      <c r="Z264" s="226"/>
      <c r="AA264" s="151"/>
    </row>
    <row r="265" spans="1:27" hidden="1">
      <c r="A265" s="226"/>
      <c r="B265" s="226"/>
      <c r="C265" s="226"/>
      <c r="D265" s="226"/>
      <c r="E265" s="226"/>
      <c r="F265" s="226"/>
      <c r="G265" s="226"/>
      <c r="H265" s="226"/>
      <c r="I265" s="152"/>
      <c r="J265" s="226"/>
      <c r="K265" s="152"/>
      <c r="L265" s="152"/>
      <c r="M265" s="152"/>
      <c r="N265" s="152"/>
      <c r="O265" s="152"/>
      <c r="P265" s="226"/>
      <c r="Q265" s="226"/>
      <c r="R265" s="226"/>
      <c r="S265" s="226"/>
      <c r="T265" s="226"/>
      <c r="U265" s="227"/>
      <c r="V265" s="226"/>
      <c r="W265" s="226"/>
      <c r="X265" s="226"/>
      <c r="Y265" s="226"/>
      <c r="Z265" s="226"/>
      <c r="AA265" s="151"/>
    </row>
    <row r="266" spans="1:27" hidden="1">
      <c r="A266" s="226"/>
      <c r="B266" s="226"/>
      <c r="C266" s="226"/>
      <c r="D266" s="226"/>
      <c r="E266" s="226"/>
      <c r="F266" s="226"/>
      <c r="G266" s="226"/>
      <c r="H266" s="226"/>
      <c r="I266" s="226"/>
      <c r="J266" s="226"/>
      <c r="K266" s="226"/>
      <c r="L266" s="226"/>
      <c r="M266" s="226"/>
      <c r="N266" s="226"/>
      <c r="O266" s="226"/>
      <c r="P266" s="226"/>
      <c r="Q266" s="226"/>
      <c r="R266" s="226"/>
      <c r="S266" s="226"/>
      <c r="T266" s="226"/>
      <c r="U266" s="227"/>
      <c r="V266" s="226"/>
      <c r="W266" s="226"/>
      <c r="X266" s="150"/>
      <c r="Y266" s="226"/>
      <c r="Z266" s="226"/>
      <c r="AA266" s="151"/>
    </row>
    <row r="267" spans="1:27" hidden="1">
      <c r="A267" s="226"/>
      <c r="B267" s="226"/>
      <c r="C267" s="226"/>
      <c r="D267" s="226"/>
      <c r="E267" s="226"/>
      <c r="F267" s="226"/>
      <c r="G267" s="226"/>
      <c r="H267" s="226"/>
      <c r="I267" s="226"/>
      <c r="J267" s="226"/>
      <c r="K267" s="226"/>
      <c r="L267" s="226"/>
      <c r="M267" s="226"/>
      <c r="N267" s="226"/>
      <c r="O267" s="226"/>
      <c r="P267" s="226"/>
      <c r="Q267" s="226"/>
      <c r="R267" s="226"/>
      <c r="S267" s="226"/>
      <c r="T267" s="226"/>
      <c r="U267" s="227"/>
      <c r="V267" s="226"/>
      <c r="W267" s="226"/>
      <c r="X267" s="226"/>
      <c r="Y267" s="226"/>
      <c r="Z267" s="226"/>
      <c r="AA267" s="151"/>
    </row>
    <row r="268" spans="1:27" hidden="1">
      <c r="A268" s="226"/>
      <c r="B268" s="226"/>
      <c r="C268" s="226"/>
      <c r="D268" s="226"/>
      <c r="E268" s="226"/>
      <c r="F268" s="226"/>
      <c r="G268" s="226"/>
      <c r="H268" s="226"/>
      <c r="I268" s="226"/>
      <c r="J268" s="226"/>
      <c r="K268" s="226"/>
      <c r="L268" s="226"/>
      <c r="M268" s="226"/>
      <c r="N268" s="226"/>
      <c r="O268" s="226"/>
      <c r="P268" s="226"/>
      <c r="Q268" s="226"/>
      <c r="R268" s="226"/>
      <c r="S268" s="226"/>
      <c r="T268" s="226"/>
      <c r="U268" s="227"/>
      <c r="V268" s="226"/>
      <c r="W268" s="226"/>
      <c r="X268" s="226"/>
      <c r="Y268" s="226"/>
      <c r="Z268" s="226"/>
      <c r="AA268" s="151"/>
    </row>
    <row r="269" spans="1:27" hidden="1">
      <c r="A269" s="226"/>
      <c r="B269" s="226"/>
      <c r="C269" s="226"/>
      <c r="D269" s="226"/>
      <c r="E269" s="226"/>
      <c r="F269" s="226"/>
      <c r="G269" s="226"/>
      <c r="H269" s="226"/>
      <c r="I269" s="226"/>
      <c r="J269" s="226"/>
      <c r="K269" s="226"/>
      <c r="L269" s="226"/>
      <c r="M269" s="226"/>
      <c r="N269" s="226"/>
      <c r="O269" s="226"/>
      <c r="P269" s="226"/>
      <c r="Q269" s="226"/>
      <c r="R269" s="226"/>
      <c r="S269" s="226"/>
      <c r="T269" s="226"/>
      <c r="U269" s="227"/>
      <c r="V269" s="226"/>
      <c r="W269" s="226"/>
      <c r="X269" s="226"/>
      <c r="Y269" s="226"/>
      <c r="Z269" s="226"/>
      <c r="AA269" s="151"/>
    </row>
    <row r="270" spans="1:27" hidden="1">
      <c r="A270" s="226"/>
      <c r="B270" s="226"/>
      <c r="C270" s="226"/>
      <c r="D270" s="226"/>
      <c r="E270" s="226"/>
      <c r="F270" s="226"/>
      <c r="G270" s="226"/>
      <c r="H270" s="226"/>
      <c r="I270" s="226"/>
      <c r="J270" s="226"/>
      <c r="K270" s="226"/>
      <c r="L270" s="226"/>
      <c r="M270" s="226"/>
      <c r="N270" s="226"/>
      <c r="O270" s="226"/>
      <c r="P270" s="226"/>
      <c r="Q270" s="226"/>
      <c r="R270" s="226"/>
      <c r="S270" s="226"/>
      <c r="T270" s="226"/>
      <c r="U270" s="227"/>
      <c r="V270" s="226"/>
      <c r="W270" s="226"/>
      <c r="X270" s="226"/>
      <c r="Y270" s="226"/>
      <c r="Z270" s="226"/>
      <c r="AA270" s="151"/>
    </row>
    <row r="271" spans="1:27" hidden="1">
      <c r="A271" s="226"/>
      <c r="B271" s="226"/>
      <c r="C271" s="226"/>
      <c r="D271" s="226"/>
      <c r="E271" s="226"/>
      <c r="F271" s="226"/>
      <c r="G271" s="226"/>
      <c r="H271" s="226"/>
      <c r="I271" s="226"/>
      <c r="J271" s="226"/>
      <c r="K271" s="226"/>
      <c r="L271" s="226"/>
      <c r="M271" s="226"/>
      <c r="N271" s="226"/>
      <c r="O271" s="226"/>
      <c r="P271" s="226"/>
      <c r="Q271" s="226"/>
      <c r="R271" s="226"/>
      <c r="S271" s="226"/>
      <c r="T271" s="226"/>
      <c r="U271" s="227"/>
      <c r="V271" s="226"/>
      <c r="W271" s="226"/>
      <c r="X271" s="226"/>
      <c r="Y271" s="226"/>
      <c r="Z271" s="226"/>
      <c r="AA271" s="151"/>
    </row>
    <row r="272" spans="1:27" hidden="1">
      <c r="A272" s="226"/>
      <c r="B272" s="226"/>
      <c r="C272" s="226"/>
      <c r="D272" s="226"/>
      <c r="E272" s="226"/>
      <c r="F272" s="226"/>
      <c r="G272" s="226"/>
      <c r="H272" s="226"/>
      <c r="I272" s="226"/>
      <c r="J272" s="226"/>
      <c r="K272" s="226"/>
      <c r="L272" s="226"/>
      <c r="M272" s="226"/>
      <c r="N272" s="226"/>
      <c r="O272" s="226"/>
      <c r="P272" s="226"/>
      <c r="Q272" s="226"/>
      <c r="R272" s="226"/>
      <c r="S272" s="226"/>
      <c r="T272" s="226"/>
      <c r="U272" s="227"/>
      <c r="V272" s="226"/>
      <c r="W272" s="226"/>
      <c r="X272" s="226"/>
      <c r="Y272" s="226"/>
      <c r="Z272" s="226"/>
      <c r="AA272" s="151"/>
    </row>
    <row r="273" spans="1:27" hidden="1">
      <c r="A273" s="226"/>
      <c r="B273" s="226"/>
      <c r="C273" s="226"/>
      <c r="D273" s="226"/>
      <c r="E273" s="226"/>
      <c r="F273" s="226"/>
      <c r="G273" s="226"/>
      <c r="H273" s="226"/>
      <c r="I273" s="226"/>
      <c r="J273" s="226"/>
      <c r="K273" s="226"/>
      <c r="L273" s="226"/>
      <c r="M273" s="226"/>
      <c r="N273" s="226"/>
      <c r="O273" s="226"/>
      <c r="P273" s="226"/>
      <c r="Q273" s="226"/>
      <c r="R273" s="226"/>
      <c r="S273" s="226"/>
      <c r="T273" s="226"/>
      <c r="U273" s="227"/>
      <c r="V273" s="226"/>
      <c r="W273" s="226"/>
      <c r="X273" s="226"/>
      <c r="Y273" s="226"/>
      <c r="Z273" s="226"/>
      <c r="AA273" s="151"/>
    </row>
    <row r="274" spans="1:27" s="139" customFormat="1" hidden="1">
      <c r="A274" s="228"/>
      <c r="B274" s="228"/>
      <c r="C274" s="228"/>
      <c r="D274" s="228"/>
      <c r="E274" s="228"/>
      <c r="F274" s="228"/>
      <c r="G274" s="228"/>
      <c r="H274" s="153"/>
      <c r="I274" s="228"/>
      <c r="J274" s="228"/>
      <c r="K274" s="228"/>
      <c r="L274" s="228"/>
      <c r="M274" s="228"/>
      <c r="N274" s="228"/>
      <c r="O274" s="228"/>
      <c r="P274" s="228"/>
      <c r="Q274" s="228"/>
      <c r="R274" s="228"/>
      <c r="S274" s="228"/>
      <c r="T274" s="228"/>
      <c r="U274" s="227"/>
      <c r="V274" s="228"/>
      <c r="W274" s="228"/>
      <c r="X274" s="228"/>
      <c r="Y274" s="228"/>
      <c r="Z274" s="228"/>
      <c r="AA274" s="138"/>
    </row>
    <row r="275" spans="1:27" s="139" customFormat="1" hidden="1">
      <c r="A275" s="228"/>
      <c r="B275" s="228"/>
      <c r="C275" s="228"/>
      <c r="D275" s="228"/>
      <c r="E275" s="228"/>
      <c r="F275" s="228"/>
      <c r="G275" s="228"/>
      <c r="H275" s="228"/>
      <c r="I275" s="228"/>
      <c r="J275" s="228"/>
      <c r="K275" s="228"/>
      <c r="L275" s="228"/>
      <c r="M275" s="228"/>
      <c r="N275" s="228"/>
      <c r="O275" s="228"/>
      <c r="P275" s="228"/>
      <c r="Q275" s="228"/>
      <c r="R275" s="228"/>
      <c r="S275" s="228"/>
      <c r="T275" s="228"/>
      <c r="U275" s="227"/>
      <c r="V275" s="228"/>
      <c r="W275" s="228"/>
      <c r="X275" s="228"/>
      <c r="Y275" s="228"/>
      <c r="Z275" s="228"/>
      <c r="AA275" s="138"/>
    </row>
    <row r="276" spans="1:27" s="139" customFormat="1" hidden="1">
      <c r="A276" s="228"/>
      <c r="B276" s="228"/>
      <c r="C276" s="228"/>
      <c r="D276" s="228"/>
      <c r="E276" s="228"/>
      <c r="F276" s="228"/>
      <c r="G276" s="228"/>
      <c r="H276" s="228"/>
      <c r="I276" s="228"/>
      <c r="J276" s="228"/>
      <c r="K276" s="228"/>
      <c r="L276" s="228"/>
      <c r="M276" s="228"/>
      <c r="N276" s="228"/>
      <c r="O276" s="228"/>
      <c r="P276" s="228"/>
      <c r="Q276" s="228"/>
      <c r="R276" s="228"/>
      <c r="S276" s="228"/>
      <c r="T276" s="228"/>
      <c r="U276" s="227"/>
      <c r="V276" s="228"/>
      <c r="W276" s="228"/>
      <c r="X276" s="228"/>
      <c r="Y276" s="228"/>
      <c r="Z276" s="228"/>
      <c r="AA276" s="138"/>
    </row>
    <row r="277" spans="1:27" hidden="1">
      <c r="A277" s="226"/>
      <c r="B277" s="226"/>
      <c r="C277" s="226"/>
      <c r="D277" s="226"/>
      <c r="E277" s="226"/>
      <c r="F277" s="226"/>
      <c r="G277" s="226"/>
      <c r="H277" s="226"/>
      <c r="I277" s="226"/>
      <c r="J277" s="226"/>
      <c r="K277" s="226"/>
      <c r="L277" s="226"/>
      <c r="M277" s="226"/>
      <c r="N277" s="226"/>
      <c r="O277" s="226"/>
      <c r="P277" s="226"/>
      <c r="Q277" s="228"/>
      <c r="R277" s="228"/>
      <c r="S277" s="228"/>
      <c r="T277" s="228"/>
      <c r="U277" s="227"/>
      <c r="V277" s="226"/>
      <c r="W277" s="226"/>
      <c r="X277" s="150"/>
      <c r="Y277" s="226"/>
      <c r="Z277" s="226"/>
      <c r="AA277" s="151"/>
    </row>
    <row r="278" spans="1:27" hidden="1">
      <c r="A278" s="226"/>
      <c r="B278" s="226"/>
      <c r="C278" s="226"/>
      <c r="D278" s="226"/>
      <c r="E278" s="226"/>
      <c r="F278" s="226"/>
      <c r="G278" s="226"/>
      <c r="H278" s="226"/>
      <c r="I278" s="226"/>
      <c r="J278" s="226"/>
      <c r="K278" s="226"/>
      <c r="L278" s="226"/>
      <c r="M278" s="226"/>
      <c r="N278" s="226"/>
      <c r="O278" s="226"/>
      <c r="P278" s="226"/>
      <c r="Q278" s="228"/>
      <c r="R278" s="228"/>
      <c r="S278" s="228"/>
      <c r="T278" s="228"/>
      <c r="U278" s="227"/>
      <c r="V278" s="226"/>
      <c r="W278" s="226"/>
      <c r="X278" s="150"/>
      <c r="Y278" s="226"/>
      <c r="Z278" s="226"/>
      <c r="AA278" s="151"/>
    </row>
    <row r="279" spans="1:27" hidden="1">
      <c r="A279" s="226"/>
      <c r="B279" s="226"/>
      <c r="C279" s="226"/>
      <c r="D279" s="226"/>
      <c r="E279" s="226"/>
      <c r="F279" s="226"/>
      <c r="G279" s="226"/>
      <c r="H279" s="226"/>
      <c r="I279" s="152"/>
      <c r="J279" s="226"/>
      <c r="K279" s="152"/>
      <c r="L279" s="152"/>
      <c r="M279" s="152"/>
      <c r="N279" s="152"/>
      <c r="O279" s="152"/>
      <c r="P279" s="226"/>
      <c r="Q279" s="228"/>
      <c r="R279" s="228"/>
      <c r="S279" s="228"/>
      <c r="T279" s="228"/>
      <c r="U279" s="227"/>
      <c r="V279" s="226"/>
      <c r="W279" s="226"/>
      <c r="X279" s="226"/>
      <c r="Y279" s="226"/>
      <c r="Z279" s="226"/>
      <c r="AA279" s="151"/>
    </row>
    <row r="280" spans="1:27" hidden="1">
      <c r="A280" s="226"/>
      <c r="B280" s="226"/>
      <c r="C280" s="226"/>
      <c r="D280" s="226"/>
      <c r="E280" s="226"/>
      <c r="F280" s="226"/>
      <c r="G280" s="226"/>
      <c r="H280" s="226"/>
      <c r="I280" s="226"/>
      <c r="J280" s="226"/>
      <c r="K280" s="226"/>
      <c r="L280" s="226"/>
      <c r="M280" s="226"/>
      <c r="N280" s="226"/>
      <c r="O280" s="226"/>
      <c r="P280" s="226"/>
      <c r="Q280" s="228"/>
      <c r="R280" s="228"/>
      <c r="S280" s="228"/>
      <c r="T280" s="228"/>
      <c r="U280" s="227"/>
      <c r="V280" s="226"/>
      <c r="W280" s="226"/>
      <c r="X280" s="150"/>
      <c r="Y280" s="226"/>
      <c r="Z280" s="226"/>
      <c r="AA280" s="151"/>
    </row>
    <row r="281" spans="1:27" hidden="1">
      <c r="A281" s="226"/>
      <c r="B281" s="226"/>
      <c r="C281" s="226"/>
      <c r="D281" s="226"/>
      <c r="E281" s="226"/>
      <c r="F281" s="226"/>
      <c r="G281" s="226"/>
      <c r="H281" s="226"/>
      <c r="I281" s="226"/>
      <c r="J281" s="226"/>
      <c r="K281" s="226"/>
      <c r="L281" s="226"/>
      <c r="M281" s="226"/>
      <c r="N281" s="226"/>
      <c r="O281" s="226"/>
      <c r="P281" s="226"/>
      <c r="Q281" s="228"/>
      <c r="R281" s="228"/>
      <c r="S281" s="228"/>
      <c r="T281" s="228"/>
      <c r="U281" s="227"/>
      <c r="V281" s="226"/>
      <c r="W281" s="226"/>
      <c r="X281" s="226"/>
      <c r="Y281" s="226"/>
      <c r="Z281" s="226"/>
      <c r="AA281" s="151"/>
    </row>
    <row r="282" spans="1:27" hidden="1">
      <c r="A282" s="226"/>
      <c r="B282" s="226"/>
      <c r="C282" s="226"/>
      <c r="D282" s="226"/>
      <c r="E282" s="226"/>
      <c r="F282" s="226"/>
      <c r="G282" s="226"/>
      <c r="H282" s="226"/>
      <c r="I282" s="226"/>
      <c r="J282" s="226"/>
      <c r="K282" s="226"/>
      <c r="L282" s="226"/>
      <c r="M282" s="226"/>
      <c r="N282" s="226"/>
      <c r="O282" s="226"/>
      <c r="P282" s="226"/>
      <c r="Q282" s="228"/>
      <c r="R282" s="228"/>
      <c r="S282" s="228"/>
      <c r="T282" s="228"/>
      <c r="U282" s="227"/>
      <c r="V282" s="226"/>
      <c r="W282" s="226"/>
      <c r="X282" s="226"/>
      <c r="Y282" s="226"/>
      <c r="Z282" s="226"/>
      <c r="AA282" s="151"/>
    </row>
    <row r="283" spans="1:27" hidden="1">
      <c r="A283" s="226"/>
      <c r="B283" s="226"/>
      <c r="C283" s="226"/>
      <c r="D283" s="226"/>
      <c r="E283" s="226"/>
      <c r="F283" s="226"/>
      <c r="G283" s="226"/>
      <c r="H283" s="226"/>
      <c r="I283" s="226"/>
      <c r="J283" s="226"/>
      <c r="K283" s="226"/>
      <c r="L283" s="226"/>
      <c r="M283" s="226"/>
      <c r="N283" s="226"/>
      <c r="O283" s="226"/>
      <c r="P283" s="226"/>
      <c r="Q283" s="228"/>
      <c r="R283" s="228"/>
      <c r="S283" s="228"/>
      <c r="T283" s="228"/>
      <c r="U283" s="227"/>
      <c r="V283" s="226"/>
      <c r="W283" s="226"/>
      <c r="X283" s="226"/>
      <c r="Y283" s="226"/>
      <c r="Z283" s="226"/>
      <c r="AA283" s="151"/>
    </row>
    <row r="284" spans="1:27" hidden="1">
      <c r="A284" s="226"/>
      <c r="B284" s="226"/>
      <c r="C284" s="226"/>
      <c r="D284" s="226"/>
      <c r="E284" s="226"/>
      <c r="F284" s="226"/>
      <c r="G284" s="226"/>
      <c r="H284" s="226"/>
      <c r="I284" s="226"/>
      <c r="J284" s="226"/>
      <c r="K284" s="226"/>
      <c r="L284" s="226"/>
      <c r="M284" s="226"/>
      <c r="N284" s="226"/>
      <c r="O284" s="226"/>
      <c r="P284" s="226"/>
      <c r="Q284" s="228"/>
      <c r="R284" s="228"/>
      <c r="S284" s="228"/>
      <c r="T284" s="228"/>
      <c r="U284" s="227"/>
      <c r="V284" s="226"/>
      <c r="W284" s="226"/>
      <c r="X284" s="226"/>
      <c r="Y284" s="226"/>
      <c r="Z284" s="226"/>
      <c r="AA284" s="151"/>
    </row>
    <row r="285" spans="1:27" hidden="1">
      <c r="A285" s="226"/>
      <c r="B285" s="226"/>
      <c r="C285" s="226"/>
      <c r="D285" s="226"/>
      <c r="E285" s="226"/>
      <c r="F285" s="226"/>
      <c r="G285" s="226"/>
      <c r="H285" s="226"/>
      <c r="I285" s="226"/>
      <c r="J285" s="226"/>
      <c r="K285" s="226"/>
      <c r="L285" s="226"/>
      <c r="M285" s="226"/>
      <c r="N285" s="226"/>
      <c r="O285" s="226"/>
      <c r="P285" s="226"/>
      <c r="Q285" s="228"/>
      <c r="R285" s="228"/>
      <c r="S285" s="228"/>
      <c r="T285" s="228"/>
      <c r="U285" s="227"/>
      <c r="V285" s="226"/>
      <c r="W285" s="226"/>
      <c r="X285" s="226"/>
      <c r="Y285" s="226"/>
      <c r="Z285" s="226"/>
      <c r="AA285" s="151"/>
    </row>
    <row r="286" spans="1:27" s="139" customFormat="1" hidden="1">
      <c r="A286" s="228"/>
      <c r="B286" s="228"/>
      <c r="C286" s="228"/>
      <c r="D286" s="156"/>
      <c r="E286" s="156"/>
      <c r="F286" s="228"/>
      <c r="G286" s="228"/>
      <c r="H286" s="157"/>
      <c r="I286" s="157"/>
      <c r="J286" s="228"/>
      <c r="K286" s="228"/>
      <c r="L286" s="228"/>
      <c r="M286" s="228"/>
      <c r="N286" s="228"/>
      <c r="O286" s="228"/>
      <c r="P286" s="228"/>
      <c r="Q286" s="228"/>
      <c r="R286" s="228"/>
      <c r="S286" s="228"/>
      <c r="T286" s="228"/>
      <c r="U286" s="227"/>
      <c r="V286" s="228"/>
      <c r="W286" s="228"/>
      <c r="X286" s="228"/>
      <c r="Y286" s="228"/>
      <c r="Z286" s="228"/>
      <c r="AA286" s="138"/>
    </row>
    <row r="287" spans="1:27" s="139" customFormat="1" ht="237" hidden="1" customHeight="1">
      <c r="A287" s="228"/>
      <c r="B287" s="228"/>
      <c r="C287" s="228"/>
      <c r="D287" s="156"/>
      <c r="E287" s="156"/>
      <c r="F287" s="228"/>
      <c r="G287" s="228"/>
      <c r="H287" s="228"/>
      <c r="I287" s="157"/>
      <c r="J287" s="228"/>
      <c r="K287" s="228"/>
      <c r="L287" s="228"/>
      <c r="M287" s="228"/>
      <c r="N287" s="228"/>
      <c r="O287" s="228"/>
      <c r="P287" s="228"/>
      <c r="Q287" s="228"/>
      <c r="R287" s="228"/>
      <c r="S287" s="228"/>
      <c r="T287" s="228"/>
      <c r="U287" s="227"/>
      <c r="V287" s="228"/>
      <c r="W287" s="228"/>
      <c r="X287" s="228"/>
      <c r="Y287" s="228"/>
      <c r="Z287" s="228"/>
      <c r="AA287" s="138"/>
    </row>
    <row r="288" spans="1:27" s="139" customFormat="1" ht="103.5" hidden="1" customHeight="1">
      <c r="A288" s="228"/>
      <c r="B288" s="228"/>
      <c r="C288" s="228"/>
      <c r="D288" s="156"/>
      <c r="E288" s="156"/>
      <c r="F288" s="228"/>
      <c r="G288" s="228"/>
      <c r="H288" s="228"/>
      <c r="I288" s="157"/>
      <c r="J288" s="228"/>
      <c r="K288" s="228"/>
      <c r="L288" s="228"/>
      <c r="M288" s="228"/>
      <c r="N288" s="228"/>
      <c r="O288" s="228"/>
      <c r="P288" s="228"/>
      <c r="Q288" s="228"/>
      <c r="R288" s="228"/>
      <c r="S288" s="228"/>
      <c r="T288" s="228"/>
      <c r="U288" s="227"/>
      <c r="V288" s="228"/>
      <c r="W288" s="228"/>
      <c r="X288" s="228"/>
      <c r="Y288" s="228"/>
      <c r="Z288" s="228"/>
      <c r="AA288" s="138"/>
    </row>
    <row r="289" spans="1:27" s="139" customFormat="1" hidden="1">
      <c r="A289" s="158"/>
      <c r="B289" s="158"/>
      <c r="C289" s="159"/>
      <c r="D289" s="158"/>
      <c r="E289" s="158"/>
      <c r="F289" s="158"/>
      <c r="G289" s="159"/>
      <c r="H289" s="158"/>
      <c r="I289" s="158"/>
      <c r="J289" s="158"/>
      <c r="K289" s="158"/>
      <c r="L289" s="158"/>
      <c r="M289" s="158"/>
      <c r="N289" s="158"/>
      <c r="O289" s="158"/>
      <c r="P289" s="158"/>
      <c r="Q289" s="158"/>
      <c r="R289" s="158"/>
      <c r="S289" s="158"/>
      <c r="T289" s="158"/>
      <c r="U289" s="236"/>
      <c r="V289" s="158"/>
      <c r="W289" s="158"/>
      <c r="X289" s="158"/>
      <c r="Y289" s="158"/>
      <c r="Z289" s="158"/>
      <c r="AA289" s="160"/>
    </row>
    <row r="290" spans="1:27" s="139" customFormat="1" hidden="1">
      <c r="A290" s="158"/>
      <c r="B290" s="158"/>
      <c r="C290" s="158"/>
      <c r="D290" s="158"/>
      <c r="E290" s="158"/>
      <c r="F290" s="158"/>
      <c r="G290" s="159"/>
      <c r="H290" s="158"/>
      <c r="I290" s="158"/>
      <c r="J290" s="158"/>
      <c r="K290" s="158"/>
      <c r="L290" s="158"/>
      <c r="M290" s="158"/>
      <c r="N290" s="158"/>
      <c r="O290" s="158"/>
      <c r="P290" s="158"/>
      <c r="Q290" s="158"/>
      <c r="R290" s="158"/>
      <c r="S290" s="158"/>
      <c r="T290" s="158"/>
      <c r="U290" s="236"/>
      <c r="V290" s="158"/>
      <c r="W290" s="158"/>
      <c r="X290" s="158"/>
      <c r="Y290" s="158"/>
      <c r="Z290" s="158"/>
      <c r="AA290" s="160"/>
    </row>
    <row r="291" spans="1:27" s="139" customFormat="1" hidden="1">
      <c r="A291" s="158"/>
      <c r="B291" s="158"/>
      <c r="C291" s="158"/>
      <c r="D291" s="158"/>
      <c r="E291" s="158"/>
      <c r="F291" s="158"/>
      <c r="G291" s="159"/>
      <c r="H291" s="158"/>
      <c r="I291" s="158"/>
      <c r="J291" s="158"/>
      <c r="K291" s="158"/>
      <c r="L291" s="158"/>
      <c r="M291" s="158"/>
      <c r="N291" s="158"/>
      <c r="O291" s="158"/>
      <c r="P291" s="158"/>
      <c r="Q291" s="158"/>
      <c r="R291" s="158"/>
      <c r="S291" s="158"/>
      <c r="T291" s="158"/>
      <c r="U291" s="236"/>
      <c r="V291" s="158"/>
      <c r="W291" s="158"/>
      <c r="X291" s="158"/>
      <c r="Y291" s="158"/>
      <c r="Z291" s="158"/>
      <c r="AA291" s="160"/>
    </row>
    <row r="292" spans="1:27" s="139" customFormat="1" hidden="1">
      <c r="A292" s="158"/>
      <c r="B292" s="158"/>
      <c r="C292" s="158"/>
      <c r="D292" s="158"/>
      <c r="E292" s="158"/>
      <c r="F292" s="158"/>
      <c r="G292" s="159"/>
      <c r="H292" s="158"/>
      <c r="I292" s="158"/>
      <c r="J292" s="158"/>
      <c r="K292" s="158"/>
      <c r="L292" s="158"/>
      <c r="M292" s="158"/>
      <c r="N292" s="158"/>
      <c r="O292" s="158"/>
      <c r="P292" s="158"/>
      <c r="Q292" s="158"/>
      <c r="R292" s="158"/>
      <c r="S292" s="158"/>
      <c r="T292" s="158"/>
      <c r="U292" s="236"/>
      <c r="V292" s="158"/>
      <c r="W292" s="158"/>
      <c r="X292" s="158"/>
      <c r="Y292" s="158"/>
      <c r="Z292" s="158"/>
      <c r="AA292" s="160"/>
    </row>
    <row r="293" spans="1:27" s="139" customFormat="1" hidden="1">
      <c r="A293" s="158"/>
      <c r="B293" s="158"/>
      <c r="C293" s="158"/>
      <c r="D293" s="158"/>
      <c r="E293" s="158"/>
      <c r="F293" s="158"/>
      <c r="G293" s="159"/>
      <c r="H293" s="158"/>
      <c r="I293" s="158"/>
      <c r="J293" s="158"/>
      <c r="K293" s="158"/>
      <c r="L293" s="158"/>
      <c r="M293" s="158"/>
      <c r="N293" s="158"/>
      <c r="O293" s="158"/>
      <c r="P293" s="158"/>
      <c r="Q293" s="158"/>
      <c r="R293" s="158"/>
      <c r="S293" s="158"/>
      <c r="T293" s="158"/>
      <c r="U293" s="236"/>
      <c r="V293" s="158"/>
      <c r="W293" s="158"/>
      <c r="X293" s="158"/>
      <c r="Y293" s="158"/>
      <c r="Z293" s="158"/>
      <c r="AA293" s="160"/>
    </row>
    <row r="294" spans="1:27" s="139" customFormat="1" hidden="1">
      <c r="A294" s="158"/>
      <c r="B294" s="158"/>
      <c r="C294" s="158"/>
      <c r="D294" s="158"/>
      <c r="E294" s="158"/>
      <c r="F294" s="158"/>
      <c r="G294" s="159"/>
      <c r="H294" s="158"/>
      <c r="I294" s="158"/>
      <c r="J294" s="158"/>
      <c r="K294" s="158"/>
      <c r="L294" s="158"/>
      <c r="M294" s="158"/>
      <c r="N294" s="158"/>
      <c r="O294" s="158"/>
      <c r="P294" s="158"/>
      <c r="Q294" s="158"/>
      <c r="R294" s="158"/>
      <c r="S294" s="158"/>
      <c r="T294" s="158"/>
      <c r="U294" s="236"/>
      <c r="V294" s="158"/>
      <c r="W294" s="158"/>
      <c r="X294" s="158"/>
      <c r="Y294" s="158"/>
      <c r="Z294" s="158"/>
      <c r="AA294" s="160"/>
    </row>
    <row r="295" spans="1:27" s="139" customFormat="1" hidden="1">
      <c r="A295" s="158"/>
      <c r="B295" s="158"/>
      <c r="C295" s="158"/>
      <c r="D295" s="158"/>
      <c r="E295" s="158"/>
      <c r="F295" s="158"/>
      <c r="G295" s="159"/>
      <c r="H295" s="158"/>
      <c r="I295" s="158"/>
      <c r="J295" s="158"/>
      <c r="K295" s="158"/>
      <c r="L295" s="158"/>
      <c r="M295" s="158"/>
      <c r="N295" s="158"/>
      <c r="O295" s="158"/>
      <c r="P295" s="158"/>
      <c r="Q295" s="158"/>
      <c r="R295" s="158"/>
      <c r="S295" s="158"/>
      <c r="T295" s="158"/>
      <c r="U295" s="236"/>
      <c r="V295" s="158"/>
      <c r="W295" s="158"/>
      <c r="X295" s="158"/>
      <c r="Y295" s="158"/>
      <c r="Z295" s="158"/>
      <c r="AA295" s="160"/>
    </row>
    <row r="296" spans="1:27" s="139" customFormat="1" hidden="1">
      <c r="A296" s="158"/>
      <c r="B296" s="158"/>
      <c r="C296" s="158"/>
      <c r="D296" s="158"/>
      <c r="E296" s="158"/>
      <c r="F296" s="158"/>
      <c r="G296" s="159"/>
      <c r="H296" s="158"/>
      <c r="I296" s="158"/>
      <c r="J296" s="158"/>
      <c r="K296" s="158"/>
      <c r="L296" s="158"/>
      <c r="M296" s="158"/>
      <c r="N296" s="158"/>
      <c r="O296" s="158"/>
      <c r="P296" s="158"/>
      <c r="Q296" s="158"/>
      <c r="R296" s="158"/>
      <c r="S296" s="158"/>
      <c r="T296" s="158"/>
      <c r="U296" s="236"/>
      <c r="V296" s="158"/>
      <c r="W296" s="158"/>
      <c r="X296" s="158"/>
      <c r="Y296" s="158"/>
      <c r="Z296" s="158"/>
      <c r="AA296" s="160"/>
    </row>
    <row r="297" spans="1:27" s="139" customFormat="1" hidden="1">
      <c r="A297" s="158"/>
      <c r="B297" s="158"/>
      <c r="C297" s="158"/>
      <c r="D297" s="158"/>
      <c r="E297" s="158"/>
      <c r="F297" s="158"/>
      <c r="G297" s="159"/>
      <c r="H297" s="158"/>
      <c r="I297" s="158"/>
      <c r="J297" s="158"/>
      <c r="K297" s="158"/>
      <c r="L297" s="158"/>
      <c r="M297" s="158"/>
      <c r="N297" s="158"/>
      <c r="O297" s="158"/>
      <c r="P297" s="158"/>
      <c r="Q297" s="158"/>
      <c r="R297" s="158"/>
      <c r="S297" s="158"/>
      <c r="T297" s="158"/>
      <c r="U297" s="236"/>
      <c r="V297" s="158"/>
      <c r="W297" s="158"/>
      <c r="X297" s="158"/>
      <c r="Y297" s="158"/>
      <c r="Z297" s="158"/>
      <c r="AA297" s="160"/>
    </row>
    <row r="298" spans="1:27" s="139" customFormat="1" hidden="1">
      <c r="A298" s="158"/>
      <c r="B298" s="158"/>
      <c r="C298" s="158"/>
      <c r="D298" s="158"/>
      <c r="E298" s="158"/>
      <c r="F298" s="158"/>
      <c r="G298" s="159"/>
      <c r="H298" s="158"/>
      <c r="I298" s="158"/>
      <c r="J298" s="158"/>
      <c r="K298" s="158"/>
      <c r="L298" s="158"/>
      <c r="M298" s="158"/>
      <c r="N298" s="158"/>
      <c r="O298" s="158"/>
      <c r="P298" s="158"/>
      <c r="Q298" s="158"/>
      <c r="R298" s="158"/>
      <c r="S298" s="158"/>
      <c r="T298" s="158"/>
      <c r="U298" s="236"/>
      <c r="V298" s="158"/>
      <c r="W298" s="158"/>
      <c r="X298" s="158"/>
      <c r="Y298" s="158"/>
      <c r="Z298" s="158"/>
      <c r="AA298" s="160"/>
    </row>
    <row r="299" spans="1:27" s="139" customFormat="1" hidden="1">
      <c r="A299" s="158"/>
      <c r="B299" s="158"/>
      <c r="C299" s="158"/>
      <c r="D299" s="158"/>
      <c r="E299" s="158"/>
      <c r="F299" s="158"/>
      <c r="G299" s="159"/>
      <c r="H299" s="158"/>
      <c r="I299" s="158"/>
      <c r="J299" s="158"/>
      <c r="K299" s="158"/>
      <c r="L299" s="158"/>
      <c r="M299" s="158"/>
      <c r="N299" s="158"/>
      <c r="O299" s="158"/>
      <c r="P299" s="158"/>
      <c r="Q299" s="158"/>
      <c r="R299" s="158"/>
      <c r="S299" s="158"/>
      <c r="T299" s="158"/>
      <c r="U299" s="236"/>
      <c r="V299" s="158"/>
      <c r="W299" s="158"/>
      <c r="X299" s="158"/>
      <c r="Y299" s="158"/>
      <c r="Z299" s="158"/>
      <c r="AA299" s="160"/>
    </row>
    <row r="300" spans="1:27" s="139" customFormat="1" hidden="1">
      <c r="A300" s="158"/>
      <c r="B300" s="158"/>
      <c r="C300" s="158"/>
      <c r="D300" s="158"/>
      <c r="E300" s="158"/>
      <c r="F300" s="158"/>
      <c r="G300" s="159"/>
      <c r="H300" s="158"/>
      <c r="I300" s="158"/>
      <c r="J300" s="158"/>
      <c r="K300" s="158"/>
      <c r="L300" s="158"/>
      <c r="M300" s="158"/>
      <c r="N300" s="158"/>
      <c r="O300" s="158"/>
      <c r="P300" s="158"/>
      <c r="Q300" s="158"/>
      <c r="R300" s="158"/>
      <c r="S300" s="158"/>
      <c r="T300" s="158"/>
      <c r="U300" s="236"/>
      <c r="V300" s="158"/>
      <c r="W300" s="158"/>
      <c r="X300" s="158"/>
      <c r="Y300" s="158"/>
      <c r="Z300" s="158"/>
      <c r="AA300" s="160"/>
    </row>
    <row r="301" spans="1:27" s="139" customFormat="1" hidden="1">
      <c r="A301" s="158"/>
      <c r="B301" s="158"/>
      <c r="C301" s="158"/>
      <c r="D301" s="158"/>
      <c r="E301" s="158"/>
      <c r="F301" s="158"/>
      <c r="G301" s="159"/>
      <c r="H301" s="158"/>
      <c r="I301" s="158"/>
      <c r="J301" s="158"/>
      <c r="K301" s="158"/>
      <c r="L301" s="158"/>
      <c r="M301" s="158"/>
      <c r="N301" s="158"/>
      <c r="O301" s="158"/>
      <c r="P301" s="158"/>
      <c r="Q301" s="158"/>
      <c r="R301" s="158"/>
      <c r="S301" s="158"/>
      <c r="T301" s="158"/>
      <c r="U301" s="236"/>
      <c r="V301" s="158"/>
      <c r="W301" s="158"/>
      <c r="X301" s="158"/>
      <c r="Y301" s="158"/>
      <c r="Z301" s="158"/>
      <c r="AA301" s="160"/>
    </row>
    <row r="302" spans="1:27" s="139" customFormat="1" hidden="1">
      <c r="A302" s="158"/>
      <c r="B302" s="158"/>
      <c r="C302" s="158"/>
      <c r="D302" s="158"/>
      <c r="E302" s="158"/>
      <c r="F302" s="158"/>
      <c r="G302" s="159"/>
      <c r="H302" s="158"/>
      <c r="I302" s="158"/>
      <c r="J302" s="158"/>
      <c r="K302" s="158"/>
      <c r="L302" s="158"/>
      <c r="M302" s="158"/>
      <c r="N302" s="158"/>
      <c r="O302" s="158"/>
      <c r="P302" s="158"/>
      <c r="Q302" s="158"/>
      <c r="R302" s="158"/>
      <c r="S302" s="158"/>
      <c r="T302" s="158"/>
      <c r="U302" s="236"/>
      <c r="V302" s="158"/>
      <c r="W302" s="158"/>
      <c r="X302" s="158"/>
      <c r="Y302" s="158"/>
      <c r="Z302" s="158"/>
      <c r="AA302" s="160"/>
    </row>
    <row r="303" spans="1:27" s="139" customFormat="1" hidden="1">
      <c r="A303" s="158"/>
      <c r="B303" s="158"/>
      <c r="C303" s="158"/>
      <c r="D303" s="158"/>
      <c r="E303" s="158"/>
      <c r="F303" s="158"/>
      <c r="G303" s="159"/>
      <c r="H303" s="158"/>
      <c r="I303" s="158"/>
      <c r="J303" s="158"/>
      <c r="K303" s="158"/>
      <c r="L303" s="158"/>
      <c r="M303" s="158"/>
      <c r="N303" s="158"/>
      <c r="O303" s="158"/>
      <c r="P303" s="158"/>
      <c r="Q303" s="158"/>
      <c r="R303" s="158"/>
      <c r="S303" s="158"/>
      <c r="T303" s="158"/>
      <c r="U303" s="236"/>
      <c r="V303" s="158"/>
      <c r="W303" s="158"/>
      <c r="X303" s="158"/>
      <c r="Y303" s="158"/>
      <c r="Z303" s="158"/>
      <c r="AA303" s="160"/>
    </row>
    <row r="304" spans="1:27" s="139" customFormat="1" hidden="1">
      <c r="A304" s="158"/>
      <c r="B304" s="158"/>
      <c r="C304" s="158"/>
      <c r="D304" s="158"/>
      <c r="E304" s="158"/>
      <c r="F304" s="158"/>
      <c r="G304" s="159"/>
      <c r="H304" s="158"/>
      <c r="I304" s="158"/>
      <c r="J304" s="158"/>
      <c r="K304" s="158"/>
      <c r="L304" s="158"/>
      <c r="M304" s="158"/>
      <c r="N304" s="158"/>
      <c r="O304" s="158"/>
      <c r="P304" s="158"/>
      <c r="Q304" s="158"/>
      <c r="R304" s="158"/>
      <c r="S304" s="158"/>
      <c r="T304" s="158"/>
      <c r="U304" s="236"/>
      <c r="V304" s="158"/>
      <c r="W304" s="158"/>
      <c r="X304" s="158"/>
      <c r="Y304" s="158"/>
      <c r="Z304" s="158"/>
      <c r="AA304" s="160"/>
    </row>
    <row r="305" spans="1:27" s="139" customFormat="1" hidden="1">
      <c r="A305" s="158"/>
      <c r="B305" s="158"/>
      <c r="C305" s="158"/>
      <c r="D305" s="158"/>
      <c r="E305" s="158"/>
      <c r="F305" s="158"/>
      <c r="G305" s="159"/>
      <c r="H305" s="158"/>
      <c r="I305" s="158"/>
      <c r="J305" s="158"/>
      <c r="K305" s="158"/>
      <c r="L305" s="158"/>
      <c r="M305" s="158"/>
      <c r="N305" s="158"/>
      <c r="O305" s="158"/>
      <c r="P305" s="158"/>
      <c r="Q305" s="158"/>
      <c r="R305" s="158"/>
      <c r="S305" s="158"/>
      <c r="T305" s="158"/>
      <c r="U305" s="236"/>
      <c r="V305" s="158"/>
      <c r="W305" s="158"/>
      <c r="X305" s="158"/>
      <c r="Y305" s="158"/>
      <c r="Z305" s="158"/>
      <c r="AA305" s="160"/>
    </row>
    <row r="306" spans="1:27" s="139" customFormat="1" hidden="1">
      <c r="A306" s="158"/>
      <c r="B306" s="158"/>
      <c r="C306" s="158"/>
      <c r="D306" s="158"/>
      <c r="E306" s="158"/>
      <c r="F306" s="158"/>
      <c r="G306" s="159"/>
      <c r="H306" s="158"/>
      <c r="I306" s="158"/>
      <c r="J306" s="158"/>
      <c r="K306" s="158"/>
      <c r="L306" s="158"/>
      <c r="M306" s="158"/>
      <c r="N306" s="158"/>
      <c r="O306" s="158"/>
      <c r="P306" s="158"/>
      <c r="Q306" s="158"/>
      <c r="R306" s="158"/>
      <c r="S306" s="158"/>
      <c r="T306" s="158"/>
      <c r="U306" s="236"/>
      <c r="V306" s="158"/>
      <c r="W306" s="158"/>
      <c r="X306" s="158"/>
      <c r="Y306" s="158"/>
      <c r="Z306" s="158"/>
      <c r="AA306" s="160"/>
    </row>
    <row r="307" spans="1:27" s="139" customFormat="1" hidden="1">
      <c r="A307" s="158"/>
      <c r="B307" s="158"/>
      <c r="C307" s="158"/>
      <c r="D307" s="158"/>
      <c r="E307" s="158"/>
      <c r="F307" s="158"/>
      <c r="G307" s="159"/>
      <c r="H307" s="158"/>
      <c r="I307" s="158"/>
      <c r="J307" s="158"/>
      <c r="K307" s="158"/>
      <c r="L307" s="158"/>
      <c r="M307" s="158"/>
      <c r="N307" s="158"/>
      <c r="O307" s="158"/>
      <c r="P307" s="158"/>
      <c r="Q307" s="158"/>
      <c r="R307" s="158"/>
      <c r="S307" s="158"/>
      <c r="T307" s="158"/>
      <c r="U307" s="236"/>
      <c r="V307" s="158"/>
      <c r="W307" s="158"/>
      <c r="X307" s="158"/>
      <c r="Y307" s="158"/>
      <c r="Z307" s="158"/>
      <c r="AA307" s="160"/>
    </row>
    <row r="308" spans="1:27" s="139" customFormat="1" hidden="1">
      <c r="A308" s="158"/>
      <c r="B308" s="158"/>
      <c r="C308" s="158"/>
      <c r="D308" s="158"/>
      <c r="E308" s="158"/>
      <c r="F308" s="158"/>
      <c r="G308" s="159"/>
      <c r="H308" s="158"/>
      <c r="I308" s="158"/>
      <c r="J308" s="158"/>
      <c r="K308" s="158"/>
      <c r="L308" s="158"/>
      <c r="M308" s="158"/>
      <c r="N308" s="158"/>
      <c r="O308" s="158"/>
      <c r="P308" s="158"/>
      <c r="Q308" s="158"/>
      <c r="R308" s="158"/>
      <c r="S308" s="158"/>
      <c r="T308" s="158"/>
      <c r="U308" s="236"/>
      <c r="V308" s="158"/>
      <c r="W308" s="158"/>
      <c r="X308" s="158"/>
      <c r="Y308" s="158"/>
      <c r="Z308" s="158"/>
      <c r="AA308" s="160"/>
    </row>
    <row r="309" spans="1:27" s="139" customFormat="1" hidden="1">
      <c r="A309" s="158"/>
      <c r="B309" s="158"/>
      <c r="C309" s="158"/>
      <c r="D309" s="158"/>
      <c r="E309" s="158"/>
      <c r="F309" s="158"/>
      <c r="G309" s="159"/>
      <c r="H309" s="158"/>
      <c r="I309" s="158"/>
      <c r="J309" s="158"/>
      <c r="K309" s="158"/>
      <c r="L309" s="158"/>
      <c r="M309" s="158"/>
      <c r="N309" s="158"/>
      <c r="O309" s="158"/>
      <c r="P309" s="158"/>
      <c r="Q309" s="158"/>
      <c r="R309" s="158"/>
      <c r="S309" s="158"/>
      <c r="T309" s="158"/>
      <c r="U309" s="236"/>
      <c r="V309" s="158"/>
      <c r="W309" s="158"/>
      <c r="X309" s="158"/>
      <c r="Y309" s="158"/>
      <c r="Z309" s="158"/>
      <c r="AA309" s="160"/>
    </row>
    <row r="310" spans="1:27" s="139" customFormat="1" hidden="1">
      <c r="A310" s="158"/>
      <c r="B310" s="158"/>
      <c r="C310" s="158"/>
      <c r="D310" s="158"/>
      <c r="E310" s="158"/>
      <c r="F310" s="158"/>
      <c r="G310" s="159"/>
      <c r="H310" s="158"/>
      <c r="I310" s="158"/>
      <c r="J310" s="158"/>
      <c r="K310" s="158"/>
      <c r="L310" s="158"/>
      <c r="M310" s="158"/>
      <c r="N310" s="158"/>
      <c r="O310" s="158"/>
      <c r="P310" s="158"/>
      <c r="Q310" s="158"/>
      <c r="R310" s="158"/>
      <c r="S310" s="158"/>
      <c r="T310" s="158"/>
      <c r="U310" s="236"/>
      <c r="V310" s="158"/>
      <c r="W310" s="158"/>
      <c r="X310" s="158"/>
      <c r="Y310" s="158"/>
      <c r="Z310" s="158"/>
      <c r="AA310" s="160"/>
    </row>
    <row r="311" spans="1:27" s="139" customFormat="1" hidden="1">
      <c r="A311" s="158"/>
      <c r="B311" s="158"/>
      <c r="C311" s="158"/>
      <c r="D311" s="158"/>
      <c r="E311" s="158"/>
      <c r="F311" s="158"/>
      <c r="G311" s="159"/>
      <c r="H311" s="158"/>
      <c r="I311" s="158"/>
      <c r="J311" s="158"/>
      <c r="K311" s="158"/>
      <c r="L311" s="158"/>
      <c r="M311" s="158"/>
      <c r="N311" s="158"/>
      <c r="O311" s="158"/>
      <c r="P311" s="158"/>
      <c r="Q311" s="158"/>
      <c r="R311" s="158"/>
      <c r="S311" s="158"/>
      <c r="T311" s="158"/>
      <c r="U311" s="236"/>
      <c r="V311" s="158"/>
      <c r="W311" s="158"/>
      <c r="X311" s="158"/>
      <c r="Y311" s="158"/>
      <c r="Z311" s="158"/>
      <c r="AA311" s="160"/>
    </row>
    <row r="312" spans="1:27" s="139" customFormat="1" hidden="1">
      <c r="A312" s="158"/>
      <c r="B312" s="158"/>
      <c r="C312" s="158"/>
      <c r="D312" s="158"/>
      <c r="E312" s="158"/>
      <c r="F312" s="158"/>
      <c r="G312" s="159"/>
      <c r="H312" s="158"/>
      <c r="I312" s="158"/>
      <c r="J312" s="158"/>
      <c r="K312" s="158"/>
      <c r="L312" s="158"/>
      <c r="M312" s="158"/>
      <c r="N312" s="158"/>
      <c r="O312" s="158"/>
      <c r="P312" s="158"/>
      <c r="Q312" s="158"/>
      <c r="R312" s="158"/>
      <c r="S312" s="158"/>
      <c r="T312" s="158"/>
      <c r="U312" s="236"/>
      <c r="V312" s="158"/>
      <c r="W312" s="158"/>
      <c r="X312" s="158"/>
      <c r="Y312" s="158"/>
      <c r="Z312" s="158"/>
      <c r="AA312" s="160"/>
    </row>
    <row r="313" spans="1:27" s="139" customFormat="1" hidden="1">
      <c r="A313" s="158"/>
      <c r="B313" s="158"/>
      <c r="C313" s="158"/>
      <c r="D313" s="158"/>
      <c r="E313" s="158"/>
      <c r="F313" s="158"/>
      <c r="G313" s="159"/>
      <c r="H313" s="158"/>
      <c r="I313" s="158"/>
      <c r="J313" s="158"/>
      <c r="K313" s="158"/>
      <c r="L313" s="158"/>
      <c r="M313" s="158"/>
      <c r="N313" s="158"/>
      <c r="O313" s="158"/>
      <c r="P313" s="158"/>
      <c r="Q313" s="158"/>
      <c r="R313" s="158"/>
      <c r="S313" s="158"/>
      <c r="T313" s="158"/>
      <c r="U313" s="236"/>
      <c r="V313" s="158"/>
      <c r="W313" s="158"/>
      <c r="X313" s="158"/>
      <c r="Y313" s="158"/>
      <c r="Z313" s="158"/>
      <c r="AA313" s="160"/>
    </row>
    <row r="314" spans="1:27" s="139" customFormat="1" hidden="1">
      <c r="A314" s="158"/>
      <c r="B314" s="158"/>
      <c r="C314" s="158"/>
      <c r="D314" s="158"/>
      <c r="E314" s="158"/>
      <c r="F314" s="158"/>
      <c r="G314" s="159"/>
      <c r="H314" s="158"/>
      <c r="I314" s="158"/>
      <c r="J314" s="158"/>
      <c r="K314" s="158"/>
      <c r="L314" s="158"/>
      <c r="M314" s="158"/>
      <c r="N314" s="158"/>
      <c r="O314" s="158"/>
      <c r="P314" s="158"/>
      <c r="Q314" s="158"/>
      <c r="R314" s="158"/>
      <c r="S314" s="158"/>
      <c r="T314" s="158"/>
      <c r="U314" s="236"/>
      <c r="V314" s="158"/>
      <c r="W314" s="158"/>
      <c r="X314" s="158"/>
      <c r="Y314" s="158"/>
      <c r="Z314" s="158"/>
      <c r="AA314" s="160"/>
    </row>
    <row r="315" spans="1:27" s="139" customFormat="1" hidden="1">
      <c r="A315" s="158"/>
      <c r="B315" s="158"/>
      <c r="C315" s="158"/>
      <c r="D315" s="158"/>
      <c r="E315" s="158"/>
      <c r="F315" s="158"/>
      <c r="G315" s="159"/>
      <c r="H315" s="158"/>
      <c r="I315" s="158"/>
      <c r="J315" s="158"/>
      <c r="K315" s="158"/>
      <c r="L315" s="158"/>
      <c r="M315" s="158"/>
      <c r="N315" s="158"/>
      <c r="O315" s="158"/>
      <c r="P315" s="158"/>
      <c r="Q315" s="158"/>
      <c r="R315" s="158"/>
      <c r="S315" s="158"/>
      <c r="T315" s="158"/>
      <c r="U315" s="236"/>
      <c r="V315" s="158"/>
      <c r="W315" s="158"/>
      <c r="X315" s="158"/>
      <c r="Y315" s="158"/>
      <c r="Z315" s="158"/>
      <c r="AA315" s="160"/>
    </row>
    <row r="316" spans="1:27" s="139" customFormat="1" hidden="1">
      <c r="A316" s="158"/>
      <c r="B316" s="158"/>
      <c r="C316" s="158"/>
      <c r="D316" s="158"/>
      <c r="E316" s="158"/>
      <c r="F316" s="158"/>
      <c r="G316" s="159"/>
      <c r="H316" s="158"/>
      <c r="I316" s="158"/>
      <c r="J316" s="158"/>
      <c r="K316" s="158"/>
      <c r="L316" s="158"/>
      <c r="M316" s="158"/>
      <c r="N316" s="158"/>
      <c r="O316" s="158"/>
      <c r="P316" s="158"/>
      <c r="Q316" s="158"/>
      <c r="R316" s="158"/>
      <c r="S316" s="158"/>
      <c r="T316" s="158"/>
      <c r="U316" s="236"/>
      <c r="V316" s="158"/>
      <c r="W316" s="158"/>
      <c r="X316" s="158"/>
      <c r="Y316" s="158"/>
      <c r="Z316" s="158"/>
      <c r="AA316" s="160"/>
    </row>
    <row r="317" spans="1:27" s="139" customFormat="1" hidden="1">
      <c r="A317" s="158"/>
      <c r="B317" s="158"/>
      <c r="C317" s="158"/>
      <c r="D317" s="158"/>
      <c r="E317" s="158"/>
      <c r="F317" s="158"/>
      <c r="G317" s="159"/>
      <c r="H317" s="158"/>
      <c r="I317" s="158"/>
      <c r="J317" s="158"/>
      <c r="K317" s="158"/>
      <c r="L317" s="158"/>
      <c r="M317" s="158"/>
      <c r="N317" s="158"/>
      <c r="O317" s="158"/>
      <c r="P317" s="158"/>
      <c r="Q317" s="158"/>
      <c r="R317" s="158"/>
      <c r="S317" s="158"/>
      <c r="T317" s="158"/>
      <c r="U317" s="236"/>
      <c r="V317" s="158"/>
      <c r="W317" s="158"/>
      <c r="X317" s="158"/>
      <c r="Y317" s="158"/>
      <c r="Z317" s="158"/>
      <c r="AA317" s="160"/>
    </row>
    <row r="318" spans="1:27" s="139" customFormat="1" hidden="1">
      <c r="A318" s="158"/>
      <c r="B318" s="158"/>
      <c r="C318" s="158"/>
      <c r="D318" s="158"/>
      <c r="E318" s="158"/>
      <c r="F318" s="158"/>
      <c r="G318" s="159"/>
      <c r="H318" s="158"/>
      <c r="I318" s="158"/>
      <c r="J318" s="158"/>
      <c r="K318" s="158"/>
      <c r="L318" s="158"/>
      <c r="M318" s="158"/>
      <c r="N318" s="158"/>
      <c r="O318" s="158"/>
      <c r="P318" s="158"/>
      <c r="Q318" s="158"/>
      <c r="R318" s="158"/>
      <c r="S318" s="158"/>
      <c r="T318" s="158"/>
      <c r="U318" s="236"/>
      <c r="V318" s="158"/>
      <c r="W318" s="158"/>
      <c r="X318" s="158"/>
      <c r="Y318" s="158"/>
      <c r="Z318" s="158"/>
      <c r="AA318" s="160"/>
    </row>
    <row r="319" spans="1:27" s="139" customFormat="1" hidden="1">
      <c r="A319" s="158"/>
      <c r="B319" s="158"/>
      <c r="C319" s="158"/>
      <c r="D319" s="158"/>
      <c r="E319" s="158"/>
      <c r="F319" s="158"/>
      <c r="G319" s="159"/>
      <c r="H319" s="158"/>
      <c r="I319" s="158"/>
      <c r="J319" s="158"/>
      <c r="K319" s="158"/>
      <c r="L319" s="158"/>
      <c r="M319" s="158"/>
      <c r="N319" s="158"/>
      <c r="O319" s="158"/>
      <c r="P319" s="158"/>
      <c r="Q319" s="158"/>
      <c r="R319" s="158"/>
      <c r="S319" s="158"/>
      <c r="T319" s="158"/>
      <c r="U319" s="236"/>
      <c r="V319" s="158"/>
      <c r="W319" s="158"/>
      <c r="X319" s="158"/>
      <c r="Y319" s="158"/>
      <c r="Z319" s="158"/>
      <c r="AA319" s="160"/>
    </row>
    <row r="320" spans="1:27" s="139" customFormat="1" hidden="1">
      <c r="A320" s="158"/>
      <c r="B320" s="158"/>
      <c r="C320" s="158"/>
      <c r="D320" s="158"/>
      <c r="E320" s="158"/>
      <c r="F320" s="158"/>
      <c r="G320" s="159"/>
      <c r="H320" s="158"/>
      <c r="I320" s="158"/>
      <c r="J320" s="158"/>
      <c r="K320" s="158"/>
      <c r="L320" s="158"/>
      <c r="M320" s="158"/>
      <c r="N320" s="158"/>
      <c r="O320" s="158"/>
      <c r="P320" s="158"/>
      <c r="Q320" s="158"/>
      <c r="R320" s="158"/>
      <c r="S320" s="158"/>
      <c r="T320" s="158"/>
      <c r="U320" s="236"/>
      <c r="V320" s="158"/>
      <c r="W320" s="158"/>
      <c r="X320" s="158"/>
      <c r="Y320" s="158"/>
      <c r="Z320" s="158"/>
      <c r="AA320" s="160"/>
    </row>
    <row r="321" spans="1:27" s="139" customFormat="1" hidden="1">
      <c r="A321" s="158"/>
      <c r="B321" s="158"/>
      <c r="C321" s="158"/>
      <c r="D321" s="158"/>
      <c r="E321" s="158"/>
      <c r="F321" s="158"/>
      <c r="G321" s="159"/>
      <c r="H321" s="158"/>
      <c r="I321" s="158"/>
      <c r="J321" s="158"/>
      <c r="K321" s="158"/>
      <c r="L321" s="158"/>
      <c r="M321" s="158"/>
      <c r="N321" s="158"/>
      <c r="O321" s="158"/>
      <c r="P321" s="158"/>
      <c r="Q321" s="158"/>
      <c r="R321" s="158"/>
      <c r="S321" s="158"/>
      <c r="T321" s="158"/>
      <c r="U321" s="236"/>
      <c r="V321" s="158"/>
      <c r="W321" s="158"/>
      <c r="X321" s="158"/>
      <c r="Y321" s="158"/>
      <c r="Z321" s="158"/>
      <c r="AA321" s="160"/>
    </row>
    <row r="322" spans="1:27" s="139" customFormat="1" hidden="1">
      <c r="A322" s="158"/>
      <c r="B322" s="158"/>
      <c r="C322" s="158"/>
      <c r="D322" s="158"/>
      <c r="E322" s="158"/>
      <c r="F322" s="158"/>
      <c r="G322" s="159"/>
      <c r="H322" s="158"/>
      <c r="I322" s="158"/>
      <c r="J322" s="158"/>
      <c r="K322" s="158"/>
      <c r="L322" s="158"/>
      <c r="M322" s="158"/>
      <c r="N322" s="158"/>
      <c r="O322" s="158"/>
      <c r="P322" s="158"/>
      <c r="Q322" s="158"/>
      <c r="R322" s="158"/>
      <c r="S322" s="158"/>
      <c r="T322" s="158"/>
      <c r="U322" s="236"/>
      <c r="V322" s="158"/>
      <c r="W322" s="158"/>
      <c r="X322" s="158"/>
      <c r="Y322" s="158"/>
      <c r="Z322" s="158"/>
      <c r="AA322" s="160"/>
    </row>
    <row r="323" spans="1:27" s="139" customFormat="1" hidden="1">
      <c r="A323" s="158"/>
      <c r="B323" s="158"/>
      <c r="C323" s="158"/>
      <c r="D323" s="158"/>
      <c r="E323" s="158"/>
      <c r="F323" s="158"/>
      <c r="G323" s="159"/>
      <c r="H323" s="158"/>
      <c r="I323" s="158"/>
      <c r="J323" s="158"/>
      <c r="K323" s="158"/>
      <c r="L323" s="158"/>
      <c r="M323" s="158"/>
      <c r="N323" s="158"/>
      <c r="O323" s="158"/>
      <c r="P323" s="158"/>
      <c r="Q323" s="158"/>
      <c r="R323" s="158"/>
      <c r="S323" s="158"/>
      <c r="T323" s="158"/>
      <c r="U323" s="236"/>
      <c r="V323" s="158"/>
      <c r="W323" s="158"/>
      <c r="X323" s="158"/>
      <c r="Y323" s="158"/>
      <c r="Z323" s="158"/>
      <c r="AA323" s="160"/>
    </row>
    <row r="324" spans="1:27" s="139" customFormat="1" hidden="1">
      <c r="A324" s="158"/>
      <c r="B324" s="158"/>
      <c r="C324" s="158"/>
      <c r="D324" s="158"/>
      <c r="E324" s="158"/>
      <c r="F324" s="158"/>
      <c r="G324" s="159"/>
      <c r="H324" s="158"/>
      <c r="I324" s="158"/>
      <c r="J324" s="158"/>
      <c r="K324" s="158"/>
      <c r="L324" s="158"/>
      <c r="M324" s="158"/>
      <c r="N324" s="158"/>
      <c r="O324" s="158"/>
      <c r="P324" s="158"/>
      <c r="Q324" s="158"/>
      <c r="R324" s="158"/>
      <c r="S324" s="158"/>
      <c r="T324" s="158"/>
      <c r="U324" s="236"/>
      <c r="V324" s="158"/>
      <c r="W324" s="158"/>
      <c r="X324" s="158"/>
      <c r="Y324" s="158"/>
      <c r="Z324" s="158"/>
      <c r="AA324" s="160"/>
    </row>
    <row r="325" spans="1:27" s="139" customFormat="1" hidden="1">
      <c r="A325" s="158"/>
      <c r="B325" s="158"/>
      <c r="C325" s="158"/>
      <c r="D325" s="158"/>
      <c r="E325" s="158"/>
      <c r="F325" s="158"/>
      <c r="G325" s="159"/>
      <c r="H325" s="158"/>
      <c r="I325" s="158"/>
      <c r="J325" s="158"/>
      <c r="K325" s="158"/>
      <c r="L325" s="158"/>
      <c r="M325" s="158"/>
      <c r="N325" s="158"/>
      <c r="O325" s="158"/>
      <c r="P325" s="158"/>
      <c r="Q325" s="158"/>
      <c r="R325" s="158"/>
      <c r="S325" s="158"/>
      <c r="T325" s="158"/>
      <c r="U325" s="236"/>
      <c r="V325" s="158"/>
      <c r="W325" s="158"/>
      <c r="X325" s="158"/>
      <c r="Y325" s="158"/>
      <c r="Z325" s="158"/>
      <c r="AA325" s="160"/>
    </row>
    <row r="326" spans="1:27" s="139" customFormat="1" hidden="1">
      <c r="A326" s="158"/>
      <c r="B326" s="158"/>
      <c r="C326" s="158"/>
      <c r="D326" s="158"/>
      <c r="E326" s="158"/>
      <c r="F326" s="158"/>
      <c r="G326" s="159"/>
      <c r="H326" s="158"/>
      <c r="I326" s="158"/>
      <c r="J326" s="158"/>
      <c r="K326" s="158"/>
      <c r="L326" s="158"/>
      <c r="M326" s="158"/>
      <c r="N326" s="158"/>
      <c r="O326" s="158"/>
      <c r="P326" s="158"/>
      <c r="Q326" s="158"/>
      <c r="R326" s="158"/>
      <c r="S326" s="158"/>
      <c r="T326" s="158"/>
      <c r="U326" s="236"/>
      <c r="V326" s="158"/>
      <c r="W326" s="158"/>
      <c r="X326" s="158"/>
      <c r="Y326" s="158"/>
      <c r="Z326" s="158"/>
      <c r="AA326" s="160"/>
    </row>
    <row r="327" spans="1:27" s="139" customFormat="1" hidden="1">
      <c r="A327" s="158"/>
      <c r="B327" s="158"/>
      <c r="C327" s="158"/>
      <c r="D327" s="158"/>
      <c r="E327" s="158"/>
      <c r="F327" s="158"/>
      <c r="G327" s="159"/>
      <c r="H327" s="158"/>
      <c r="I327" s="158"/>
      <c r="J327" s="158"/>
      <c r="K327" s="158"/>
      <c r="L327" s="158"/>
      <c r="M327" s="158"/>
      <c r="N327" s="158"/>
      <c r="O327" s="158"/>
      <c r="P327" s="158"/>
      <c r="Q327" s="158"/>
      <c r="R327" s="158"/>
      <c r="S327" s="158"/>
      <c r="T327" s="158"/>
      <c r="U327" s="236"/>
      <c r="V327" s="158"/>
      <c r="W327" s="158"/>
      <c r="X327" s="158"/>
      <c r="Y327" s="158"/>
      <c r="Z327" s="158"/>
      <c r="AA327" s="160"/>
    </row>
    <row r="328" spans="1:27" s="139" customFormat="1" hidden="1">
      <c r="A328" s="158"/>
      <c r="B328" s="158"/>
      <c r="C328" s="158"/>
      <c r="D328" s="158"/>
      <c r="E328" s="158"/>
      <c r="F328" s="158"/>
      <c r="G328" s="159"/>
      <c r="H328" s="158"/>
      <c r="I328" s="158"/>
      <c r="J328" s="158"/>
      <c r="K328" s="158"/>
      <c r="L328" s="158"/>
      <c r="M328" s="158"/>
      <c r="N328" s="158"/>
      <c r="O328" s="158"/>
      <c r="P328" s="158"/>
      <c r="Q328" s="158"/>
      <c r="R328" s="158"/>
      <c r="S328" s="158"/>
      <c r="T328" s="158"/>
      <c r="U328" s="236"/>
      <c r="V328" s="158"/>
      <c r="W328" s="158"/>
      <c r="X328" s="158"/>
      <c r="Y328" s="158"/>
      <c r="Z328" s="158"/>
      <c r="AA328" s="160"/>
    </row>
    <row r="329" spans="1:27" s="139" customFormat="1" hidden="1">
      <c r="A329" s="158"/>
      <c r="B329" s="158"/>
      <c r="C329" s="158"/>
      <c r="D329" s="158"/>
      <c r="E329" s="158"/>
      <c r="F329" s="158"/>
      <c r="G329" s="159"/>
      <c r="H329" s="161"/>
      <c r="I329" s="158"/>
      <c r="J329" s="158"/>
      <c r="K329" s="161"/>
      <c r="L329" s="158"/>
      <c r="M329" s="158"/>
      <c r="N329" s="158"/>
      <c r="O329" s="161"/>
      <c r="P329" s="158"/>
      <c r="Q329" s="158"/>
      <c r="R329" s="158"/>
      <c r="S329" s="158"/>
      <c r="T329" s="158"/>
      <c r="U329" s="236"/>
      <c r="V329" s="158"/>
      <c r="W329" s="158"/>
      <c r="X329" s="158"/>
      <c r="Y329" s="158"/>
      <c r="Z329" s="158"/>
      <c r="AA329" s="160"/>
    </row>
    <row r="330" spans="1:27" s="139" customFormat="1" hidden="1">
      <c r="A330" s="158"/>
      <c r="B330" s="158"/>
      <c r="C330" s="158"/>
      <c r="D330" s="158"/>
      <c r="E330" s="158"/>
      <c r="F330" s="158"/>
      <c r="G330" s="159"/>
      <c r="H330" s="158"/>
      <c r="I330" s="158"/>
      <c r="J330" s="158"/>
      <c r="K330" s="158"/>
      <c r="L330" s="158"/>
      <c r="M330" s="158"/>
      <c r="N330" s="158"/>
      <c r="O330" s="161"/>
      <c r="P330" s="158"/>
      <c r="Q330" s="158"/>
      <c r="R330" s="158"/>
      <c r="S330" s="158"/>
      <c r="T330" s="158"/>
      <c r="U330" s="236"/>
      <c r="V330" s="158"/>
      <c r="W330" s="158"/>
      <c r="X330" s="158"/>
      <c r="Y330" s="158"/>
      <c r="Z330" s="158"/>
      <c r="AA330" s="160"/>
    </row>
    <row r="331" spans="1:27" s="139" customFormat="1" hidden="1">
      <c r="A331" s="158"/>
      <c r="B331" s="158"/>
      <c r="C331" s="158"/>
      <c r="D331" s="158"/>
      <c r="E331" s="158"/>
      <c r="F331" s="158"/>
      <c r="G331" s="159"/>
      <c r="H331" s="158"/>
      <c r="I331" s="158"/>
      <c r="J331" s="158"/>
      <c r="K331" s="158"/>
      <c r="L331" s="158"/>
      <c r="M331" s="158"/>
      <c r="N331" s="158"/>
      <c r="O331" s="158"/>
      <c r="P331" s="158"/>
      <c r="Q331" s="158"/>
      <c r="R331" s="158"/>
      <c r="S331" s="158"/>
      <c r="T331" s="158"/>
      <c r="U331" s="236"/>
      <c r="V331" s="158"/>
      <c r="W331" s="158"/>
      <c r="X331" s="158"/>
      <c r="Y331" s="158"/>
      <c r="Z331" s="158"/>
      <c r="AA331" s="160"/>
    </row>
    <row r="332" spans="1:27" s="139" customFormat="1" hidden="1">
      <c r="A332" s="158"/>
      <c r="B332" s="158"/>
      <c r="C332" s="158"/>
      <c r="D332" s="158"/>
      <c r="E332" s="158"/>
      <c r="F332" s="158"/>
      <c r="G332" s="159"/>
      <c r="H332" s="158"/>
      <c r="I332" s="158"/>
      <c r="J332" s="158"/>
      <c r="K332" s="158"/>
      <c r="L332" s="158"/>
      <c r="M332" s="158"/>
      <c r="N332" s="158"/>
      <c r="O332" s="158"/>
      <c r="P332" s="158"/>
      <c r="Q332" s="158"/>
      <c r="R332" s="158"/>
      <c r="S332" s="158"/>
      <c r="T332" s="158"/>
      <c r="U332" s="236"/>
      <c r="V332" s="158"/>
      <c r="W332" s="158"/>
      <c r="X332" s="158"/>
      <c r="Y332" s="158"/>
      <c r="Z332" s="158"/>
      <c r="AA332" s="160"/>
    </row>
    <row r="333" spans="1:27" s="139" customFormat="1" hidden="1">
      <c r="A333" s="158"/>
      <c r="B333" s="158"/>
      <c r="C333" s="158"/>
      <c r="D333" s="158"/>
      <c r="E333" s="158"/>
      <c r="F333" s="158"/>
      <c r="G333" s="159"/>
      <c r="H333" s="158"/>
      <c r="I333" s="158"/>
      <c r="J333" s="158"/>
      <c r="K333" s="158"/>
      <c r="L333" s="158"/>
      <c r="M333" s="158"/>
      <c r="N333" s="158"/>
      <c r="O333" s="158"/>
      <c r="P333" s="158"/>
      <c r="Q333" s="158"/>
      <c r="R333" s="158"/>
      <c r="S333" s="158"/>
      <c r="T333" s="158"/>
      <c r="U333" s="236"/>
      <c r="V333" s="158"/>
      <c r="W333" s="158"/>
      <c r="X333" s="158"/>
      <c r="Y333" s="158"/>
      <c r="Z333" s="158"/>
      <c r="AA333" s="160"/>
    </row>
    <row r="334" spans="1:27" s="139" customFormat="1" hidden="1">
      <c r="A334" s="158"/>
      <c r="B334" s="158"/>
      <c r="C334" s="158"/>
      <c r="D334" s="158"/>
      <c r="E334" s="158"/>
      <c r="F334" s="158"/>
      <c r="G334" s="159"/>
      <c r="H334" s="158"/>
      <c r="I334" s="158"/>
      <c r="J334" s="158"/>
      <c r="K334" s="158"/>
      <c r="L334" s="158"/>
      <c r="M334" s="158"/>
      <c r="N334" s="158"/>
      <c r="O334" s="158"/>
      <c r="P334" s="158"/>
      <c r="Q334" s="158"/>
      <c r="R334" s="158"/>
      <c r="S334" s="158"/>
      <c r="T334" s="158"/>
      <c r="U334" s="236"/>
      <c r="V334" s="158"/>
      <c r="W334" s="158"/>
      <c r="X334" s="158"/>
      <c r="Y334" s="158"/>
      <c r="Z334" s="158"/>
      <c r="AA334" s="160"/>
    </row>
    <row r="335" spans="1:27" s="139" customFormat="1" hidden="1">
      <c r="A335" s="158"/>
      <c r="B335" s="158"/>
      <c r="C335" s="158"/>
      <c r="D335" s="158"/>
      <c r="E335" s="158"/>
      <c r="F335" s="158"/>
      <c r="G335" s="159"/>
      <c r="H335" s="161"/>
      <c r="I335" s="158"/>
      <c r="J335" s="158"/>
      <c r="K335" s="158"/>
      <c r="L335" s="158"/>
      <c r="M335" s="158"/>
      <c r="N335" s="158"/>
      <c r="O335" s="161"/>
      <c r="P335" s="158"/>
      <c r="Q335" s="158"/>
      <c r="R335" s="158"/>
      <c r="S335" s="158"/>
      <c r="T335" s="158"/>
      <c r="U335" s="236"/>
      <c r="V335" s="158"/>
      <c r="W335" s="158"/>
      <c r="X335" s="158"/>
      <c r="Y335" s="158"/>
      <c r="Z335" s="158"/>
      <c r="AA335" s="160"/>
    </row>
    <row r="336" spans="1:27" s="139" customFormat="1" hidden="1">
      <c r="A336" s="158"/>
      <c r="B336" s="158"/>
      <c r="C336" s="158"/>
      <c r="D336" s="158"/>
      <c r="E336" s="158"/>
      <c r="F336" s="158"/>
      <c r="G336" s="159"/>
      <c r="H336" s="161"/>
      <c r="I336" s="158"/>
      <c r="J336" s="158"/>
      <c r="K336" s="161"/>
      <c r="L336" s="158"/>
      <c r="M336" s="158"/>
      <c r="N336" s="158"/>
      <c r="O336" s="161"/>
      <c r="P336" s="158"/>
      <c r="Q336" s="158"/>
      <c r="R336" s="158"/>
      <c r="S336" s="158"/>
      <c r="T336" s="158"/>
      <c r="U336" s="236"/>
      <c r="V336" s="158"/>
      <c r="W336" s="158"/>
      <c r="X336" s="158"/>
      <c r="Y336" s="158"/>
      <c r="Z336" s="158"/>
      <c r="AA336" s="160"/>
    </row>
    <row r="337" spans="1:27" s="139" customFormat="1" hidden="1">
      <c r="A337" s="158"/>
      <c r="B337" s="158"/>
      <c r="C337" s="158"/>
      <c r="D337" s="158"/>
      <c r="E337" s="158"/>
      <c r="F337" s="158"/>
      <c r="G337" s="159"/>
      <c r="H337" s="158"/>
      <c r="I337" s="158"/>
      <c r="J337" s="158"/>
      <c r="K337" s="158"/>
      <c r="L337" s="158"/>
      <c r="M337" s="158"/>
      <c r="N337" s="158"/>
      <c r="O337" s="158"/>
      <c r="P337" s="158"/>
      <c r="Q337" s="158"/>
      <c r="R337" s="158"/>
      <c r="S337" s="158"/>
      <c r="T337" s="158"/>
      <c r="U337" s="236"/>
      <c r="V337" s="158"/>
      <c r="W337" s="158"/>
      <c r="X337" s="158"/>
      <c r="Y337" s="158"/>
      <c r="Z337" s="158"/>
      <c r="AA337" s="160"/>
    </row>
    <row r="338" spans="1:27" s="139" customFormat="1" hidden="1">
      <c r="A338" s="158"/>
      <c r="B338" s="158"/>
      <c r="C338" s="158"/>
      <c r="D338" s="158"/>
      <c r="E338" s="158"/>
      <c r="F338" s="158"/>
      <c r="G338" s="159"/>
      <c r="H338" s="158"/>
      <c r="I338" s="158"/>
      <c r="J338" s="158"/>
      <c r="K338" s="158"/>
      <c r="L338" s="158"/>
      <c r="M338" s="158"/>
      <c r="N338" s="158"/>
      <c r="O338" s="158"/>
      <c r="P338" s="158"/>
      <c r="Q338" s="158"/>
      <c r="R338" s="158"/>
      <c r="S338" s="158"/>
      <c r="T338" s="158"/>
      <c r="U338" s="236"/>
      <c r="V338" s="158"/>
      <c r="W338" s="158"/>
      <c r="X338" s="158"/>
      <c r="Y338" s="158"/>
      <c r="Z338" s="158"/>
      <c r="AA338" s="160"/>
    </row>
    <row r="339" spans="1:27" s="139" customFormat="1" hidden="1">
      <c r="A339" s="158"/>
      <c r="B339" s="158"/>
      <c r="C339" s="158"/>
      <c r="D339" s="158"/>
      <c r="E339" s="158"/>
      <c r="F339" s="158"/>
      <c r="G339" s="159"/>
      <c r="H339" s="158"/>
      <c r="I339" s="158"/>
      <c r="J339" s="158"/>
      <c r="K339" s="158"/>
      <c r="L339" s="158"/>
      <c r="M339" s="158"/>
      <c r="N339" s="158"/>
      <c r="O339" s="158"/>
      <c r="P339" s="158"/>
      <c r="Q339" s="158"/>
      <c r="R339" s="158"/>
      <c r="S339" s="158"/>
      <c r="T339" s="158"/>
      <c r="U339" s="236"/>
      <c r="V339" s="158"/>
      <c r="W339" s="158"/>
      <c r="X339" s="158"/>
      <c r="Y339" s="158"/>
      <c r="Z339" s="158"/>
      <c r="AA339" s="160"/>
    </row>
    <row r="340" spans="1:27" s="139" customFormat="1" hidden="1">
      <c r="A340" s="158"/>
      <c r="B340" s="158"/>
      <c r="C340" s="158"/>
      <c r="D340" s="158"/>
      <c r="E340" s="158"/>
      <c r="F340" s="158"/>
      <c r="G340" s="159"/>
      <c r="H340" s="158"/>
      <c r="I340" s="158"/>
      <c r="J340" s="158"/>
      <c r="K340" s="158"/>
      <c r="L340" s="158"/>
      <c r="M340" s="158"/>
      <c r="N340" s="158"/>
      <c r="O340" s="158"/>
      <c r="P340" s="158"/>
      <c r="Q340" s="158"/>
      <c r="R340" s="158"/>
      <c r="S340" s="158"/>
      <c r="T340" s="158"/>
      <c r="U340" s="236"/>
      <c r="V340" s="158"/>
      <c r="W340" s="158"/>
      <c r="X340" s="158"/>
      <c r="Y340" s="158"/>
      <c r="Z340" s="158"/>
      <c r="AA340" s="160"/>
    </row>
    <row r="341" spans="1:27" s="139" customFormat="1" hidden="1">
      <c r="A341" s="158"/>
      <c r="B341" s="158"/>
      <c r="C341" s="158"/>
      <c r="D341" s="158"/>
      <c r="E341" s="158"/>
      <c r="F341" s="158"/>
      <c r="G341" s="158"/>
      <c r="H341" s="158"/>
      <c r="I341" s="158"/>
      <c r="J341" s="158"/>
      <c r="K341" s="158"/>
      <c r="L341" s="158"/>
      <c r="M341" s="158"/>
      <c r="N341" s="158"/>
      <c r="O341" s="158"/>
      <c r="P341" s="158"/>
      <c r="Q341" s="158"/>
      <c r="R341" s="158"/>
      <c r="S341" s="158"/>
      <c r="T341" s="158"/>
      <c r="U341" s="236"/>
      <c r="V341" s="158"/>
      <c r="W341" s="158"/>
      <c r="X341" s="158"/>
      <c r="Y341" s="158"/>
      <c r="Z341" s="158"/>
      <c r="AA341" s="160"/>
    </row>
    <row r="342" spans="1:27" s="139" customFormat="1" hidden="1">
      <c r="A342" s="158"/>
      <c r="B342" s="158"/>
      <c r="C342" s="158"/>
      <c r="D342" s="158"/>
      <c r="E342" s="158"/>
      <c r="F342" s="158"/>
      <c r="G342" s="158"/>
      <c r="H342" s="158"/>
      <c r="I342" s="158"/>
      <c r="J342" s="158"/>
      <c r="K342" s="158"/>
      <c r="L342" s="158"/>
      <c r="M342" s="158"/>
      <c r="N342" s="158"/>
      <c r="O342" s="158"/>
      <c r="P342" s="158"/>
      <c r="Q342" s="158"/>
      <c r="R342" s="158"/>
      <c r="S342" s="158"/>
      <c r="T342" s="158"/>
      <c r="U342" s="236"/>
      <c r="V342" s="158"/>
      <c r="W342" s="158"/>
      <c r="X342" s="158"/>
      <c r="Y342" s="158"/>
      <c r="Z342" s="158"/>
      <c r="AA342" s="160"/>
    </row>
    <row r="343" spans="1:27" s="139" customFormat="1" hidden="1">
      <c r="A343" s="158"/>
      <c r="B343" s="158"/>
      <c r="C343" s="158"/>
      <c r="D343" s="158"/>
      <c r="E343" s="158"/>
      <c r="F343" s="158"/>
      <c r="G343" s="158"/>
      <c r="H343" s="158"/>
      <c r="I343" s="158"/>
      <c r="J343" s="158"/>
      <c r="K343" s="158"/>
      <c r="L343" s="158"/>
      <c r="M343" s="158"/>
      <c r="N343" s="158"/>
      <c r="O343" s="158"/>
      <c r="P343" s="158"/>
      <c r="Q343" s="158"/>
      <c r="R343" s="158"/>
      <c r="S343" s="158"/>
      <c r="T343" s="158"/>
      <c r="U343" s="236"/>
      <c r="V343" s="158"/>
      <c r="W343" s="158"/>
      <c r="X343" s="158"/>
      <c r="Y343" s="158"/>
      <c r="Z343" s="158"/>
      <c r="AA343" s="160"/>
    </row>
    <row r="344" spans="1:27" s="139" customFormat="1" hidden="1">
      <c r="A344" s="158"/>
      <c r="B344" s="158"/>
      <c r="C344" s="158"/>
      <c r="D344" s="158"/>
      <c r="E344" s="158"/>
      <c r="F344" s="158"/>
      <c r="G344" s="158"/>
      <c r="H344" s="158"/>
      <c r="I344" s="158"/>
      <c r="J344" s="158"/>
      <c r="K344" s="158"/>
      <c r="L344" s="158"/>
      <c r="M344" s="158"/>
      <c r="N344" s="158"/>
      <c r="O344" s="158"/>
      <c r="P344" s="158"/>
      <c r="Q344" s="158"/>
      <c r="R344" s="158"/>
      <c r="S344" s="158"/>
      <c r="T344" s="158"/>
      <c r="U344" s="236"/>
      <c r="V344" s="158"/>
      <c r="W344" s="158"/>
      <c r="X344" s="158"/>
      <c r="Y344" s="158"/>
      <c r="Z344" s="158"/>
      <c r="AA344" s="160"/>
    </row>
    <row r="345" spans="1:27" s="139" customFormat="1" hidden="1">
      <c r="A345" s="158"/>
      <c r="B345" s="158"/>
      <c r="C345" s="158"/>
      <c r="D345" s="158"/>
      <c r="E345" s="158"/>
      <c r="F345" s="158"/>
      <c r="G345" s="158"/>
      <c r="H345" s="158"/>
      <c r="I345" s="158"/>
      <c r="J345" s="158"/>
      <c r="K345" s="158"/>
      <c r="L345" s="158"/>
      <c r="M345" s="158"/>
      <c r="N345" s="158"/>
      <c r="O345" s="158"/>
      <c r="P345" s="158"/>
      <c r="Q345" s="158"/>
      <c r="R345" s="158"/>
      <c r="S345" s="158"/>
      <c r="T345" s="158"/>
      <c r="U345" s="236"/>
      <c r="V345" s="158"/>
      <c r="W345" s="158"/>
      <c r="X345" s="158"/>
      <c r="Y345" s="158"/>
      <c r="Z345" s="158"/>
      <c r="AA345" s="160"/>
    </row>
    <row r="346" spans="1:27" s="139" customFormat="1" hidden="1">
      <c r="A346" s="158"/>
      <c r="B346" s="158"/>
      <c r="C346" s="158"/>
      <c r="D346" s="158"/>
      <c r="E346" s="158"/>
      <c r="F346" s="158"/>
      <c r="G346" s="158"/>
      <c r="H346" s="158"/>
      <c r="I346" s="158"/>
      <c r="J346" s="158"/>
      <c r="K346" s="158"/>
      <c r="L346" s="158"/>
      <c r="M346" s="158"/>
      <c r="N346" s="158"/>
      <c r="O346" s="158"/>
      <c r="P346" s="158"/>
      <c r="Q346" s="158"/>
      <c r="R346" s="158"/>
      <c r="S346" s="158"/>
      <c r="T346" s="158"/>
      <c r="U346" s="236"/>
      <c r="V346" s="158"/>
      <c r="W346" s="158"/>
      <c r="X346" s="158"/>
      <c r="Y346" s="158"/>
      <c r="Z346" s="158"/>
      <c r="AA346" s="160"/>
    </row>
    <row r="347" spans="1:27" s="139" customFormat="1" hidden="1">
      <c r="A347" s="158"/>
      <c r="B347" s="158"/>
      <c r="C347" s="158"/>
      <c r="D347" s="158"/>
      <c r="E347" s="158"/>
      <c r="F347" s="158"/>
      <c r="G347" s="158"/>
      <c r="H347" s="158"/>
      <c r="I347" s="158"/>
      <c r="J347" s="158"/>
      <c r="K347" s="158"/>
      <c r="L347" s="158"/>
      <c r="M347" s="158"/>
      <c r="N347" s="158"/>
      <c r="O347" s="158"/>
      <c r="P347" s="158"/>
      <c r="Q347" s="158"/>
      <c r="R347" s="158"/>
      <c r="S347" s="158"/>
      <c r="T347" s="158"/>
      <c r="U347" s="236"/>
      <c r="V347" s="158"/>
      <c r="W347" s="158"/>
      <c r="X347" s="158"/>
      <c r="Y347" s="158"/>
      <c r="Z347" s="158"/>
      <c r="AA347" s="160"/>
    </row>
    <row r="348" spans="1:27" s="139" customFormat="1" hidden="1">
      <c r="A348" s="158"/>
      <c r="B348" s="158"/>
      <c r="C348" s="158"/>
      <c r="D348" s="158"/>
      <c r="E348" s="158"/>
      <c r="F348" s="158"/>
      <c r="G348" s="158"/>
      <c r="H348" s="158"/>
      <c r="I348" s="158"/>
      <c r="J348" s="158"/>
      <c r="K348" s="158"/>
      <c r="L348" s="158"/>
      <c r="M348" s="158"/>
      <c r="N348" s="158"/>
      <c r="O348" s="158"/>
      <c r="P348" s="158"/>
      <c r="Q348" s="158"/>
      <c r="R348" s="158"/>
      <c r="S348" s="158"/>
      <c r="T348" s="158"/>
      <c r="U348" s="236"/>
      <c r="V348" s="158"/>
      <c r="W348" s="158"/>
      <c r="X348" s="158"/>
      <c r="Y348" s="158"/>
      <c r="Z348" s="158"/>
      <c r="AA348" s="160"/>
    </row>
    <row r="349" spans="1:27" s="139" customFormat="1" hidden="1">
      <c r="A349" s="158"/>
      <c r="B349" s="158"/>
      <c r="C349" s="158"/>
      <c r="D349" s="158"/>
      <c r="E349" s="158"/>
      <c r="F349" s="158"/>
      <c r="G349" s="158"/>
      <c r="H349" s="158"/>
      <c r="I349" s="158"/>
      <c r="J349" s="158"/>
      <c r="K349" s="158"/>
      <c r="L349" s="158"/>
      <c r="M349" s="158"/>
      <c r="N349" s="158"/>
      <c r="O349" s="158"/>
      <c r="P349" s="158"/>
      <c r="Q349" s="158"/>
      <c r="R349" s="158"/>
      <c r="S349" s="158"/>
      <c r="T349" s="158"/>
      <c r="U349" s="236"/>
      <c r="V349" s="158"/>
      <c r="W349" s="158"/>
      <c r="X349" s="158"/>
      <c r="Y349" s="158"/>
      <c r="Z349" s="158"/>
      <c r="AA349" s="160"/>
    </row>
    <row r="350" spans="1:27" s="139" customFormat="1" hidden="1">
      <c r="A350" s="158"/>
      <c r="B350" s="158"/>
      <c r="C350" s="158"/>
      <c r="D350" s="158"/>
      <c r="E350" s="158"/>
      <c r="F350" s="158"/>
      <c r="G350" s="158"/>
      <c r="H350" s="158"/>
      <c r="I350" s="158"/>
      <c r="J350" s="158"/>
      <c r="K350" s="158"/>
      <c r="L350" s="158"/>
      <c r="M350" s="158"/>
      <c r="N350" s="158"/>
      <c r="O350" s="158"/>
      <c r="P350" s="158"/>
      <c r="Q350" s="158"/>
      <c r="R350" s="158"/>
      <c r="S350" s="158"/>
      <c r="T350" s="158"/>
      <c r="U350" s="236"/>
      <c r="V350" s="158"/>
      <c r="W350" s="158"/>
      <c r="X350" s="158"/>
      <c r="Y350" s="158"/>
      <c r="Z350" s="158"/>
      <c r="AA350" s="160"/>
    </row>
    <row r="351" spans="1:27" s="139" customFormat="1" hidden="1">
      <c r="A351" s="158"/>
      <c r="B351" s="161"/>
      <c r="C351" s="161"/>
      <c r="D351" s="161"/>
      <c r="E351" s="161"/>
      <c r="F351" s="161"/>
      <c r="G351" s="158"/>
      <c r="H351" s="158"/>
      <c r="I351" s="161"/>
      <c r="J351" s="158"/>
      <c r="K351" s="161"/>
      <c r="L351" s="161"/>
      <c r="M351" s="161"/>
      <c r="N351" s="161"/>
      <c r="O351" s="161"/>
      <c r="P351" s="161"/>
      <c r="Q351" s="158"/>
      <c r="R351" s="158"/>
      <c r="S351" s="158"/>
      <c r="T351" s="158"/>
      <c r="U351" s="236"/>
      <c r="V351" s="161"/>
      <c r="W351" s="161"/>
      <c r="X351" s="161"/>
      <c r="Y351" s="161"/>
      <c r="Z351" s="161"/>
      <c r="AA351" s="162"/>
    </row>
    <row r="352" spans="1:27" s="139" customFormat="1" hidden="1">
      <c r="A352" s="158"/>
      <c r="B352" s="161"/>
      <c r="C352" s="161"/>
      <c r="D352" s="161"/>
      <c r="E352" s="161"/>
      <c r="F352" s="161"/>
      <c r="G352" s="158"/>
      <c r="H352" s="158"/>
      <c r="I352" s="161"/>
      <c r="J352" s="158"/>
      <c r="K352" s="161"/>
      <c r="L352" s="161"/>
      <c r="M352" s="161"/>
      <c r="N352" s="161"/>
      <c r="O352" s="161"/>
      <c r="P352" s="161"/>
      <c r="Q352" s="158"/>
      <c r="R352" s="158"/>
      <c r="S352" s="158"/>
      <c r="T352" s="158"/>
      <c r="U352" s="236"/>
      <c r="V352" s="161"/>
      <c r="W352" s="161"/>
      <c r="X352" s="161"/>
      <c r="Y352" s="161"/>
      <c r="Z352" s="161"/>
      <c r="AA352" s="162"/>
    </row>
    <row r="353" spans="1:27" s="139" customFormat="1" hidden="1">
      <c r="A353" s="158"/>
      <c r="B353" s="161"/>
      <c r="C353" s="161"/>
      <c r="D353" s="161"/>
      <c r="E353" s="161"/>
      <c r="F353" s="161"/>
      <c r="G353" s="158"/>
      <c r="H353" s="158"/>
      <c r="I353" s="161"/>
      <c r="J353" s="158"/>
      <c r="K353" s="158"/>
      <c r="L353" s="161"/>
      <c r="M353" s="161"/>
      <c r="N353" s="163"/>
      <c r="O353" s="161"/>
      <c r="P353" s="161"/>
      <c r="Q353" s="158"/>
      <c r="R353" s="158"/>
      <c r="S353" s="158"/>
      <c r="T353" s="158"/>
      <c r="U353" s="236"/>
      <c r="V353" s="161"/>
      <c r="W353" s="161"/>
      <c r="X353" s="161"/>
      <c r="Y353" s="161"/>
      <c r="Z353" s="161"/>
      <c r="AA353" s="162"/>
    </row>
    <row r="354" spans="1:27" s="139" customFormat="1" hidden="1">
      <c r="A354" s="158"/>
      <c r="B354" s="161"/>
      <c r="C354" s="161"/>
      <c r="D354" s="161"/>
      <c r="E354" s="161"/>
      <c r="F354" s="161"/>
      <c r="G354" s="158"/>
      <c r="H354" s="158"/>
      <c r="I354" s="161"/>
      <c r="J354" s="158"/>
      <c r="K354" s="158"/>
      <c r="L354" s="161"/>
      <c r="M354" s="161"/>
      <c r="N354" s="163"/>
      <c r="O354" s="161"/>
      <c r="P354" s="161"/>
      <c r="Q354" s="158"/>
      <c r="R354" s="158"/>
      <c r="S354" s="158"/>
      <c r="T354" s="158"/>
      <c r="U354" s="236"/>
      <c r="V354" s="161"/>
      <c r="W354" s="161"/>
      <c r="X354" s="161"/>
      <c r="Y354" s="161"/>
      <c r="Z354" s="161"/>
      <c r="AA354" s="162"/>
    </row>
    <row r="355" spans="1:27" s="139" customFormat="1" hidden="1">
      <c r="A355" s="158"/>
      <c r="B355" s="161"/>
      <c r="C355" s="161"/>
      <c r="D355" s="161"/>
      <c r="E355" s="161"/>
      <c r="F355" s="161"/>
      <c r="G355" s="158"/>
      <c r="H355" s="158"/>
      <c r="I355" s="161"/>
      <c r="J355" s="158"/>
      <c r="K355" s="158"/>
      <c r="L355" s="161"/>
      <c r="M355" s="161"/>
      <c r="N355" s="163"/>
      <c r="O355" s="161"/>
      <c r="P355" s="161"/>
      <c r="Q355" s="158"/>
      <c r="R355" s="158"/>
      <c r="S355" s="158"/>
      <c r="T355" s="158"/>
      <c r="U355" s="236"/>
      <c r="V355" s="161"/>
      <c r="W355" s="161"/>
      <c r="X355" s="161"/>
      <c r="Y355" s="161"/>
      <c r="Z355" s="161"/>
      <c r="AA355" s="162"/>
    </row>
    <row r="356" spans="1:27" s="139" customFormat="1" hidden="1">
      <c r="A356" s="158"/>
      <c r="B356" s="161"/>
      <c r="C356" s="161"/>
      <c r="D356" s="161"/>
      <c r="E356" s="161"/>
      <c r="F356" s="161"/>
      <c r="G356" s="158"/>
      <c r="H356" s="158"/>
      <c r="I356" s="161"/>
      <c r="J356" s="158"/>
      <c r="K356" s="158"/>
      <c r="L356" s="161"/>
      <c r="M356" s="161"/>
      <c r="N356" s="163"/>
      <c r="O356" s="161"/>
      <c r="P356" s="161"/>
      <c r="Q356" s="158"/>
      <c r="R356" s="158"/>
      <c r="S356" s="158"/>
      <c r="T356" s="158"/>
      <c r="U356" s="236"/>
      <c r="V356" s="161"/>
      <c r="W356" s="161"/>
      <c r="X356" s="161"/>
      <c r="Y356" s="161"/>
      <c r="Z356" s="161"/>
      <c r="AA356" s="162"/>
    </row>
    <row r="357" spans="1:27" s="139" customFormat="1" hidden="1">
      <c r="A357" s="158"/>
      <c r="B357" s="161"/>
      <c r="C357" s="161"/>
      <c r="D357" s="161"/>
      <c r="E357" s="161"/>
      <c r="F357" s="161"/>
      <c r="G357" s="158"/>
      <c r="H357" s="158"/>
      <c r="I357" s="161"/>
      <c r="J357" s="158"/>
      <c r="K357" s="158"/>
      <c r="L357" s="161"/>
      <c r="M357" s="161"/>
      <c r="N357" s="163"/>
      <c r="O357" s="161"/>
      <c r="P357" s="161"/>
      <c r="Q357" s="158"/>
      <c r="R357" s="158"/>
      <c r="S357" s="158"/>
      <c r="T357" s="158"/>
      <c r="U357" s="236"/>
      <c r="V357" s="161"/>
      <c r="W357" s="161"/>
      <c r="X357" s="161"/>
      <c r="Y357" s="161"/>
      <c r="Z357" s="161"/>
      <c r="AA357" s="162"/>
    </row>
    <row r="358" spans="1:27" s="139" customFormat="1" hidden="1">
      <c r="A358" s="158"/>
      <c r="B358" s="163"/>
      <c r="C358" s="163"/>
      <c r="D358" s="163"/>
      <c r="E358" s="163"/>
      <c r="F358" s="163"/>
      <c r="G358" s="158"/>
      <c r="H358" s="158"/>
      <c r="I358" s="163"/>
      <c r="J358" s="163"/>
      <c r="K358" s="158"/>
      <c r="L358" s="163"/>
      <c r="M358" s="163"/>
      <c r="N358" s="163"/>
      <c r="O358" s="158"/>
      <c r="P358" s="163"/>
      <c r="Q358" s="158"/>
      <c r="R358" s="158"/>
      <c r="S358" s="158"/>
      <c r="T358" s="158"/>
      <c r="U358" s="236"/>
      <c r="V358" s="163"/>
      <c r="W358" s="163"/>
      <c r="X358" s="163"/>
      <c r="Y358" s="163"/>
      <c r="Z358" s="163"/>
      <c r="AA358" s="164"/>
    </row>
    <row r="359" spans="1:27" s="165" customFormat="1" hidden="1">
      <c r="A359" s="158"/>
      <c r="B359" s="161"/>
      <c r="C359" s="161"/>
      <c r="D359" s="161"/>
      <c r="E359" s="161"/>
      <c r="F359" s="161"/>
      <c r="G359" s="158"/>
      <c r="H359" s="161"/>
      <c r="I359" s="161"/>
      <c r="J359" s="158"/>
      <c r="K359" s="161"/>
      <c r="L359" s="161"/>
      <c r="M359" s="161"/>
      <c r="N359" s="161"/>
      <c r="O359" s="161"/>
      <c r="P359" s="161"/>
      <c r="Q359" s="158"/>
      <c r="R359" s="158"/>
      <c r="S359" s="158"/>
      <c r="T359" s="158"/>
      <c r="U359" s="236"/>
      <c r="V359" s="161"/>
      <c r="W359" s="161"/>
      <c r="X359" s="161"/>
      <c r="Y359" s="161"/>
      <c r="Z359" s="161"/>
      <c r="AA359" s="162"/>
    </row>
    <row r="360" spans="1:27" s="165" customFormat="1" hidden="1">
      <c r="A360" s="158"/>
      <c r="B360" s="163"/>
      <c r="C360" s="163"/>
      <c r="D360" s="163"/>
      <c r="E360" s="163"/>
      <c r="F360" s="163"/>
      <c r="G360" s="158"/>
      <c r="H360" s="166"/>
      <c r="I360" s="163"/>
      <c r="J360" s="166"/>
      <c r="K360" s="163"/>
      <c r="L360" s="163"/>
      <c r="M360" s="163"/>
      <c r="N360" s="163"/>
      <c r="O360" s="166"/>
      <c r="P360" s="163"/>
      <c r="Q360" s="158"/>
      <c r="R360" s="158"/>
      <c r="S360" s="158"/>
      <c r="T360" s="158"/>
      <c r="U360" s="236"/>
      <c r="V360" s="163"/>
      <c r="W360" s="163"/>
      <c r="X360" s="163"/>
      <c r="Y360" s="163"/>
      <c r="Z360" s="163"/>
      <c r="AA360" s="164"/>
    </row>
    <row r="361" spans="1:27" s="139" customFormat="1" hidden="1">
      <c r="A361" s="158"/>
      <c r="B361" s="163"/>
      <c r="C361" s="163"/>
      <c r="D361" s="163"/>
      <c r="E361" s="163"/>
      <c r="F361" s="163"/>
      <c r="G361" s="158"/>
      <c r="H361" s="163"/>
      <c r="I361" s="163"/>
      <c r="J361" s="163"/>
      <c r="K361" s="163"/>
      <c r="L361" s="163"/>
      <c r="M361" s="163"/>
      <c r="N361" s="163"/>
      <c r="O361" s="163"/>
      <c r="P361" s="163"/>
      <c r="Q361" s="158"/>
      <c r="R361" s="158"/>
      <c r="S361" s="158"/>
      <c r="T361" s="158"/>
      <c r="U361" s="236"/>
      <c r="V361" s="163"/>
      <c r="W361" s="163"/>
      <c r="X361" s="163"/>
      <c r="Y361" s="163"/>
      <c r="Z361" s="163"/>
      <c r="AA361" s="164"/>
    </row>
    <row r="362" spans="1:27" s="139" customFormat="1" hidden="1">
      <c r="A362" s="158"/>
      <c r="B362" s="163"/>
      <c r="C362" s="163"/>
      <c r="D362" s="163"/>
      <c r="E362" s="163"/>
      <c r="F362" s="163"/>
      <c r="G362" s="158"/>
      <c r="H362" s="163"/>
      <c r="I362" s="163"/>
      <c r="J362" s="163"/>
      <c r="K362" s="163"/>
      <c r="L362" s="163"/>
      <c r="M362" s="163"/>
      <c r="N362" s="163"/>
      <c r="O362" s="163"/>
      <c r="P362" s="163"/>
      <c r="Q362" s="158"/>
      <c r="R362" s="158"/>
      <c r="S362" s="158"/>
      <c r="T362" s="158"/>
      <c r="U362" s="236"/>
      <c r="V362" s="163"/>
      <c r="W362" s="163"/>
      <c r="X362" s="163"/>
      <c r="Y362" s="163"/>
      <c r="Z362" s="163"/>
      <c r="AA362" s="164"/>
    </row>
    <row r="363" spans="1:27" s="139" customFormat="1" hidden="1">
      <c r="A363" s="158"/>
      <c r="B363" s="163"/>
      <c r="C363" s="163"/>
      <c r="D363" s="163"/>
      <c r="E363" s="163"/>
      <c r="F363" s="163"/>
      <c r="G363" s="158"/>
      <c r="H363" s="163"/>
      <c r="I363" s="163"/>
      <c r="J363" s="163"/>
      <c r="K363" s="163"/>
      <c r="L363" s="163"/>
      <c r="M363" s="163"/>
      <c r="N363" s="163"/>
      <c r="O363" s="163"/>
      <c r="P363" s="167"/>
      <c r="Q363" s="158"/>
      <c r="R363" s="158"/>
      <c r="S363" s="158"/>
      <c r="T363" s="158"/>
      <c r="U363" s="236"/>
      <c r="V363" s="163"/>
      <c r="W363" s="163"/>
      <c r="X363" s="163"/>
      <c r="Y363" s="168"/>
      <c r="Z363" s="163"/>
      <c r="AA363" s="164"/>
    </row>
    <row r="364" spans="1:27" s="139" customFormat="1" hidden="1">
      <c r="A364" s="158"/>
      <c r="B364" s="163"/>
      <c r="C364" s="163"/>
      <c r="D364" s="163"/>
      <c r="E364" s="163"/>
      <c r="F364" s="163"/>
      <c r="G364" s="158"/>
      <c r="H364" s="163"/>
      <c r="I364" s="163"/>
      <c r="J364" s="163"/>
      <c r="K364" s="163"/>
      <c r="L364" s="163"/>
      <c r="M364" s="163"/>
      <c r="N364" s="163"/>
      <c r="O364" s="163"/>
      <c r="P364" s="163"/>
      <c r="Q364" s="158"/>
      <c r="R364" s="158"/>
      <c r="S364" s="158"/>
      <c r="T364" s="158"/>
      <c r="U364" s="236"/>
      <c r="V364" s="163"/>
      <c r="W364" s="163"/>
      <c r="X364" s="163"/>
      <c r="Y364" s="163"/>
      <c r="Z364" s="163"/>
      <c r="AA364" s="164"/>
    </row>
    <row r="365" spans="1:27" s="139" customFormat="1" hidden="1">
      <c r="A365" s="158"/>
      <c r="B365" s="161"/>
      <c r="C365" s="161"/>
      <c r="D365" s="161"/>
      <c r="E365" s="161"/>
      <c r="F365" s="161"/>
      <c r="G365" s="158"/>
      <c r="H365" s="161"/>
      <c r="I365" s="161"/>
      <c r="J365" s="161"/>
      <c r="K365" s="161"/>
      <c r="L365" s="161"/>
      <c r="M365" s="158"/>
      <c r="N365" s="161"/>
      <c r="O365" s="161"/>
      <c r="P365" s="161"/>
      <c r="Q365" s="161"/>
      <c r="R365" s="161"/>
      <c r="S365" s="161"/>
      <c r="T365" s="161"/>
      <c r="U365" s="260"/>
      <c r="V365" s="161"/>
      <c r="W365" s="161"/>
      <c r="X365" s="161"/>
      <c r="Y365" s="161"/>
      <c r="Z365" s="161"/>
      <c r="AA365" s="162"/>
    </row>
    <row r="366" spans="1:27" s="172" customFormat="1" hidden="1">
      <c r="A366" s="169"/>
      <c r="B366" s="169"/>
      <c r="C366" s="170"/>
      <c r="D366" s="169"/>
      <c r="E366" s="169"/>
      <c r="F366" s="169"/>
      <c r="G366" s="170"/>
      <c r="H366" s="169"/>
      <c r="I366" s="169"/>
      <c r="J366" s="169"/>
      <c r="K366" s="169"/>
      <c r="L366" s="169"/>
      <c r="M366" s="169"/>
      <c r="N366" s="169"/>
      <c r="O366" s="169"/>
      <c r="P366" s="169"/>
      <c r="Q366" s="169"/>
      <c r="R366" s="169"/>
      <c r="S366" s="169"/>
      <c r="T366" s="169"/>
      <c r="U366" s="235"/>
      <c r="V366" s="169"/>
      <c r="W366" s="169"/>
      <c r="X366" s="169"/>
      <c r="Y366" s="169"/>
      <c r="Z366" s="169"/>
      <c r="AA366" s="171"/>
    </row>
    <row r="367" spans="1:27" s="172" customFormat="1" hidden="1">
      <c r="A367" s="169"/>
      <c r="B367" s="169"/>
      <c r="C367" s="169"/>
      <c r="D367" s="169"/>
      <c r="E367" s="169"/>
      <c r="F367" s="169"/>
      <c r="G367" s="170"/>
      <c r="H367" s="169"/>
      <c r="I367" s="169"/>
      <c r="J367" s="169"/>
      <c r="K367" s="169"/>
      <c r="L367" s="169"/>
      <c r="M367" s="169"/>
      <c r="N367" s="169"/>
      <c r="O367" s="169"/>
      <c r="P367" s="169"/>
      <c r="Q367" s="169"/>
      <c r="R367" s="169"/>
      <c r="S367" s="169"/>
      <c r="T367" s="169"/>
      <c r="U367" s="235"/>
      <c r="V367" s="169"/>
      <c r="W367" s="169"/>
      <c r="X367" s="169"/>
      <c r="Y367" s="169"/>
      <c r="Z367" s="169"/>
      <c r="AA367" s="171"/>
    </row>
    <row r="368" spans="1:27" s="172" customFormat="1" hidden="1">
      <c r="A368" s="169"/>
      <c r="B368" s="169"/>
      <c r="C368" s="169"/>
      <c r="D368" s="169"/>
      <c r="E368" s="169"/>
      <c r="F368" s="169"/>
      <c r="G368" s="170"/>
      <c r="H368" s="169"/>
      <c r="I368" s="169"/>
      <c r="J368" s="169"/>
      <c r="K368" s="169"/>
      <c r="L368" s="169"/>
      <c r="M368" s="169"/>
      <c r="N368" s="169"/>
      <c r="O368" s="169"/>
      <c r="P368" s="169"/>
      <c r="Q368" s="169"/>
      <c r="R368" s="169"/>
      <c r="S368" s="169"/>
      <c r="T368" s="169"/>
      <c r="U368" s="235"/>
      <c r="V368" s="169"/>
      <c r="W368" s="169"/>
      <c r="X368" s="169"/>
      <c r="Y368" s="169"/>
      <c r="Z368" s="169"/>
      <c r="AA368" s="171"/>
    </row>
    <row r="369" spans="1:27" s="172" customFormat="1" hidden="1">
      <c r="A369" s="169"/>
      <c r="B369" s="169"/>
      <c r="C369" s="169"/>
      <c r="D369" s="169"/>
      <c r="E369" s="169"/>
      <c r="F369" s="169"/>
      <c r="G369" s="170"/>
      <c r="H369" s="169"/>
      <c r="I369" s="169"/>
      <c r="J369" s="169"/>
      <c r="K369" s="169"/>
      <c r="L369" s="169"/>
      <c r="M369" s="169"/>
      <c r="N369" s="169"/>
      <c r="O369" s="169"/>
      <c r="P369" s="169"/>
      <c r="Q369" s="169"/>
      <c r="R369" s="169"/>
      <c r="S369" s="169"/>
      <c r="T369" s="169"/>
      <c r="U369" s="235"/>
      <c r="V369" s="169"/>
      <c r="W369" s="169"/>
      <c r="X369" s="169"/>
      <c r="Y369" s="169"/>
      <c r="Z369" s="169"/>
      <c r="AA369" s="171"/>
    </row>
    <row r="370" spans="1:27" s="172" customFormat="1" hidden="1">
      <c r="A370" s="169"/>
      <c r="B370" s="169"/>
      <c r="C370" s="169"/>
      <c r="D370" s="169"/>
      <c r="E370" s="169"/>
      <c r="F370" s="169"/>
      <c r="G370" s="170"/>
      <c r="H370" s="169"/>
      <c r="I370" s="169"/>
      <c r="J370" s="169"/>
      <c r="K370" s="169"/>
      <c r="L370" s="169"/>
      <c r="M370" s="169"/>
      <c r="N370" s="169"/>
      <c r="O370" s="169"/>
      <c r="P370" s="169"/>
      <c r="Q370" s="169"/>
      <c r="R370" s="169"/>
      <c r="S370" s="169"/>
      <c r="T370" s="169"/>
      <c r="U370" s="235"/>
      <c r="V370" s="169"/>
      <c r="W370" s="169"/>
      <c r="X370" s="169"/>
      <c r="Y370" s="169"/>
      <c r="Z370" s="169"/>
      <c r="AA370" s="171"/>
    </row>
    <row r="371" spans="1:27" s="172" customFormat="1" hidden="1">
      <c r="A371" s="169"/>
      <c r="B371" s="169"/>
      <c r="C371" s="169"/>
      <c r="D371" s="169"/>
      <c r="E371" s="169"/>
      <c r="F371" s="169"/>
      <c r="G371" s="170"/>
      <c r="H371" s="169"/>
      <c r="I371" s="169"/>
      <c r="J371" s="169"/>
      <c r="K371" s="169"/>
      <c r="L371" s="169"/>
      <c r="M371" s="169"/>
      <c r="N371" s="169"/>
      <c r="O371" s="169"/>
      <c r="P371" s="169"/>
      <c r="Q371" s="169"/>
      <c r="R371" s="169"/>
      <c r="S371" s="169"/>
      <c r="T371" s="169"/>
      <c r="U371" s="235"/>
      <c r="V371" s="169"/>
      <c r="W371" s="169"/>
      <c r="X371" s="169"/>
      <c r="Y371" s="169"/>
      <c r="Z371" s="169"/>
      <c r="AA371" s="171"/>
    </row>
    <row r="372" spans="1:27" s="172" customFormat="1" hidden="1">
      <c r="A372" s="169"/>
      <c r="B372" s="169"/>
      <c r="C372" s="169"/>
      <c r="D372" s="169"/>
      <c r="E372" s="169"/>
      <c r="F372" s="169"/>
      <c r="G372" s="170"/>
      <c r="H372" s="169"/>
      <c r="I372" s="169"/>
      <c r="J372" s="169"/>
      <c r="K372" s="169"/>
      <c r="L372" s="169"/>
      <c r="M372" s="169"/>
      <c r="N372" s="169"/>
      <c r="O372" s="169"/>
      <c r="P372" s="169"/>
      <c r="Q372" s="169"/>
      <c r="R372" s="169"/>
      <c r="S372" s="169"/>
      <c r="T372" s="169"/>
      <c r="U372" s="235"/>
      <c r="V372" s="169"/>
      <c r="W372" s="169"/>
      <c r="X372" s="169"/>
      <c r="Y372" s="169"/>
      <c r="Z372" s="169"/>
      <c r="AA372" s="171"/>
    </row>
    <row r="373" spans="1:27" s="172" customFormat="1" hidden="1">
      <c r="A373" s="169"/>
      <c r="B373" s="169"/>
      <c r="C373" s="169"/>
      <c r="D373" s="169"/>
      <c r="E373" s="169"/>
      <c r="F373" s="169"/>
      <c r="G373" s="170"/>
      <c r="H373" s="169"/>
      <c r="I373" s="169"/>
      <c r="J373" s="169"/>
      <c r="K373" s="169"/>
      <c r="L373" s="169"/>
      <c r="M373" s="169"/>
      <c r="N373" s="169"/>
      <c r="O373" s="169"/>
      <c r="P373" s="169"/>
      <c r="Q373" s="169"/>
      <c r="R373" s="169"/>
      <c r="S373" s="169"/>
      <c r="T373" s="169"/>
      <c r="U373" s="235"/>
      <c r="V373" s="169"/>
      <c r="W373" s="169"/>
      <c r="X373" s="169"/>
      <c r="Y373" s="169"/>
      <c r="Z373" s="169"/>
      <c r="AA373" s="171"/>
    </row>
    <row r="374" spans="1:27" s="172" customFormat="1" hidden="1">
      <c r="A374" s="169"/>
      <c r="B374" s="169"/>
      <c r="C374" s="169"/>
      <c r="D374" s="169"/>
      <c r="E374" s="169"/>
      <c r="F374" s="169"/>
      <c r="G374" s="170"/>
      <c r="H374" s="169"/>
      <c r="I374" s="169"/>
      <c r="J374" s="169"/>
      <c r="K374" s="169"/>
      <c r="L374" s="169"/>
      <c r="M374" s="169"/>
      <c r="N374" s="169"/>
      <c r="O374" s="169"/>
      <c r="P374" s="169"/>
      <c r="Q374" s="169"/>
      <c r="R374" s="169"/>
      <c r="S374" s="169"/>
      <c r="T374" s="169"/>
      <c r="U374" s="235"/>
      <c r="V374" s="169"/>
      <c r="W374" s="169"/>
      <c r="X374" s="169"/>
      <c r="Y374" s="169"/>
      <c r="Z374" s="169"/>
      <c r="AA374" s="171"/>
    </row>
    <row r="375" spans="1:27" s="172" customFormat="1" hidden="1">
      <c r="A375" s="169"/>
      <c r="B375" s="169"/>
      <c r="C375" s="169"/>
      <c r="D375" s="169"/>
      <c r="E375" s="169"/>
      <c r="F375" s="169"/>
      <c r="G375" s="170"/>
      <c r="H375" s="169"/>
      <c r="I375" s="169"/>
      <c r="J375" s="169"/>
      <c r="K375" s="169"/>
      <c r="L375" s="169"/>
      <c r="M375" s="169"/>
      <c r="N375" s="169"/>
      <c r="O375" s="169"/>
      <c r="P375" s="169"/>
      <c r="Q375" s="169"/>
      <c r="R375" s="169"/>
      <c r="S375" s="169"/>
      <c r="T375" s="169"/>
      <c r="U375" s="235"/>
      <c r="V375" s="169"/>
      <c r="W375" s="169"/>
      <c r="X375" s="169"/>
      <c r="Y375" s="169"/>
      <c r="Z375" s="169"/>
      <c r="AA375" s="171"/>
    </row>
    <row r="376" spans="1:27" s="172" customFormat="1" hidden="1">
      <c r="A376" s="169"/>
      <c r="B376" s="169"/>
      <c r="C376" s="169"/>
      <c r="D376" s="169"/>
      <c r="E376" s="169"/>
      <c r="F376" s="169"/>
      <c r="G376" s="170"/>
      <c r="H376" s="169"/>
      <c r="I376" s="169"/>
      <c r="J376" s="169"/>
      <c r="K376" s="169"/>
      <c r="L376" s="169"/>
      <c r="M376" s="169"/>
      <c r="N376" s="169"/>
      <c r="O376" s="169"/>
      <c r="P376" s="169"/>
      <c r="Q376" s="169"/>
      <c r="R376" s="169"/>
      <c r="S376" s="169"/>
      <c r="T376" s="169"/>
      <c r="U376" s="235"/>
      <c r="V376" s="169"/>
      <c r="W376" s="169"/>
      <c r="X376" s="169"/>
      <c r="Y376" s="169"/>
      <c r="Z376" s="169"/>
      <c r="AA376" s="171"/>
    </row>
    <row r="377" spans="1:27" s="172" customFormat="1" hidden="1">
      <c r="A377" s="169"/>
      <c r="B377" s="169"/>
      <c r="C377" s="169"/>
      <c r="D377" s="169"/>
      <c r="E377" s="169"/>
      <c r="F377" s="169"/>
      <c r="G377" s="170"/>
      <c r="H377" s="169"/>
      <c r="I377" s="169"/>
      <c r="J377" s="169"/>
      <c r="K377" s="169"/>
      <c r="L377" s="169"/>
      <c r="M377" s="169"/>
      <c r="N377" s="169"/>
      <c r="O377" s="169"/>
      <c r="P377" s="169"/>
      <c r="Q377" s="169"/>
      <c r="R377" s="169"/>
      <c r="S377" s="169"/>
      <c r="T377" s="169"/>
      <c r="U377" s="235"/>
      <c r="V377" s="169"/>
      <c r="W377" s="169"/>
      <c r="X377" s="169"/>
      <c r="Y377" s="169"/>
      <c r="Z377" s="169"/>
      <c r="AA377" s="171"/>
    </row>
    <row r="378" spans="1:27" s="172" customFormat="1" hidden="1">
      <c r="A378" s="169"/>
      <c r="B378" s="169"/>
      <c r="C378" s="169"/>
      <c r="D378" s="169"/>
      <c r="E378" s="169"/>
      <c r="F378" s="169"/>
      <c r="G378" s="170"/>
      <c r="H378" s="169"/>
      <c r="I378" s="169"/>
      <c r="J378" s="169"/>
      <c r="K378" s="169"/>
      <c r="L378" s="169"/>
      <c r="M378" s="169"/>
      <c r="N378" s="169"/>
      <c r="O378" s="169"/>
      <c r="P378" s="169"/>
      <c r="Q378" s="169"/>
      <c r="R378" s="169"/>
      <c r="S378" s="169"/>
      <c r="T378" s="169"/>
      <c r="U378" s="235"/>
      <c r="V378" s="169"/>
      <c r="W378" s="169"/>
      <c r="X378" s="169"/>
      <c r="Y378" s="169"/>
      <c r="Z378" s="169"/>
      <c r="AA378" s="171"/>
    </row>
    <row r="379" spans="1:27" s="172" customFormat="1" hidden="1">
      <c r="A379" s="169"/>
      <c r="B379" s="169"/>
      <c r="C379" s="169"/>
      <c r="D379" s="169"/>
      <c r="E379" s="169"/>
      <c r="F379" s="169"/>
      <c r="G379" s="170"/>
      <c r="H379" s="169"/>
      <c r="I379" s="169"/>
      <c r="J379" s="169"/>
      <c r="K379" s="169"/>
      <c r="L379" s="169"/>
      <c r="M379" s="169"/>
      <c r="N379" s="169"/>
      <c r="O379" s="169"/>
      <c r="P379" s="169"/>
      <c r="Q379" s="169"/>
      <c r="R379" s="169"/>
      <c r="S379" s="169"/>
      <c r="T379" s="169"/>
      <c r="U379" s="235"/>
      <c r="V379" s="169"/>
      <c r="W379" s="169"/>
      <c r="X379" s="169"/>
      <c r="Y379" s="169"/>
      <c r="Z379" s="169"/>
      <c r="AA379" s="171"/>
    </row>
    <row r="380" spans="1:27" s="172" customFormat="1" hidden="1">
      <c r="A380" s="169"/>
      <c r="B380" s="169"/>
      <c r="C380" s="169"/>
      <c r="D380" s="169"/>
      <c r="E380" s="169"/>
      <c r="F380" s="169"/>
      <c r="G380" s="170"/>
      <c r="H380" s="169"/>
      <c r="I380" s="169"/>
      <c r="J380" s="169"/>
      <c r="K380" s="169"/>
      <c r="L380" s="169"/>
      <c r="M380" s="169"/>
      <c r="N380" s="169"/>
      <c r="O380" s="169"/>
      <c r="P380" s="169"/>
      <c r="Q380" s="169"/>
      <c r="R380" s="169"/>
      <c r="S380" s="169"/>
      <c r="T380" s="169"/>
      <c r="U380" s="235"/>
      <c r="V380" s="169"/>
      <c r="W380" s="169"/>
      <c r="X380" s="169"/>
      <c r="Y380" s="169"/>
      <c r="Z380" s="169"/>
      <c r="AA380" s="171"/>
    </row>
    <row r="381" spans="1:27" s="172" customFormat="1" hidden="1">
      <c r="A381" s="169"/>
      <c r="B381" s="169"/>
      <c r="C381" s="169"/>
      <c r="D381" s="169"/>
      <c r="E381" s="169"/>
      <c r="F381" s="169"/>
      <c r="G381" s="170"/>
      <c r="H381" s="169"/>
      <c r="I381" s="169"/>
      <c r="J381" s="169"/>
      <c r="K381" s="169"/>
      <c r="L381" s="169"/>
      <c r="M381" s="169"/>
      <c r="N381" s="169"/>
      <c r="O381" s="169"/>
      <c r="P381" s="169"/>
      <c r="Q381" s="169"/>
      <c r="R381" s="169"/>
      <c r="S381" s="169"/>
      <c r="T381" s="169"/>
      <c r="U381" s="235"/>
      <c r="V381" s="169"/>
      <c r="W381" s="169"/>
      <c r="X381" s="169"/>
      <c r="Y381" s="169"/>
      <c r="Z381" s="169"/>
      <c r="AA381" s="171"/>
    </row>
    <row r="382" spans="1:27" s="172" customFormat="1" hidden="1">
      <c r="A382" s="169"/>
      <c r="B382" s="169"/>
      <c r="C382" s="169"/>
      <c r="D382" s="169"/>
      <c r="E382" s="169"/>
      <c r="F382" s="169"/>
      <c r="G382" s="170"/>
      <c r="H382" s="169"/>
      <c r="I382" s="169"/>
      <c r="J382" s="169"/>
      <c r="K382" s="169"/>
      <c r="L382" s="169"/>
      <c r="M382" s="169"/>
      <c r="N382" s="169"/>
      <c r="O382" s="169"/>
      <c r="P382" s="169"/>
      <c r="Q382" s="169"/>
      <c r="R382" s="169"/>
      <c r="S382" s="169"/>
      <c r="T382" s="169"/>
      <c r="U382" s="235"/>
      <c r="V382" s="169"/>
      <c r="W382" s="169"/>
      <c r="X382" s="169"/>
      <c r="Y382" s="169"/>
      <c r="Z382" s="169"/>
      <c r="AA382" s="171"/>
    </row>
    <row r="383" spans="1:27" s="172" customFormat="1" hidden="1">
      <c r="A383" s="169"/>
      <c r="B383" s="169"/>
      <c r="C383" s="169"/>
      <c r="D383" s="169"/>
      <c r="E383" s="169"/>
      <c r="F383" s="169"/>
      <c r="G383" s="170"/>
      <c r="H383" s="169"/>
      <c r="I383" s="169"/>
      <c r="J383" s="169"/>
      <c r="K383" s="169"/>
      <c r="L383" s="169"/>
      <c r="M383" s="169"/>
      <c r="N383" s="169"/>
      <c r="O383" s="169"/>
      <c r="P383" s="169"/>
      <c r="Q383" s="169"/>
      <c r="R383" s="169"/>
      <c r="S383" s="169"/>
      <c r="T383" s="169"/>
      <c r="U383" s="235"/>
      <c r="V383" s="169"/>
      <c r="W383" s="169"/>
      <c r="X383" s="169"/>
      <c r="Y383" s="169"/>
      <c r="Z383" s="169"/>
      <c r="AA383" s="171"/>
    </row>
    <row r="384" spans="1:27" s="172" customFormat="1" hidden="1">
      <c r="A384" s="169"/>
      <c r="B384" s="169"/>
      <c r="C384" s="169"/>
      <c r="D384" s="169"/>
      <c r="E384" s="169"/>
      <c r="F384" s="169"/>
      <c r="G384" s="170"/>
      <c r="H384" s="169"/>
      <c r="I384" s="169"/>
      <c r="J384" s="169"/>
      <c r="K384" s="169"/>
      <c r="L384" s="169"/>
      <c r="M384" s="169"/>
      <c r="N384" s="169"/>
      <c r="O384" s="169"/>
      <c r="P384" s="169"/>
      <c r="Q384" s="169"/>
      <c r="R384" s="169"/>
      <c r="S384" s="169"/>
      <c r="T384" s="169"/>
      <c r="U384" s="235"/>
      <c r="V384" s="169"/>
      <c r="W384" s="169"/>
      <c r="X384" s="169"/>
      <c r="Y384" s="169"/>
      <c r="Z384" s="169"/>
      <c r="AA384" s="171"/>
    </row>
    <row r="385" spans="1:27" s="172" customFormat="1" hidden="1">
      <c r="A385" s="169"/>
      <c r="B385" s="169"/>
      <c r="C385" s="169"/>
      <c r="D385" s="169"/>
      <c r="E385" s="169"/>
      <c r="F385" s="169"/>
      <c r="G385" s="170"/>
      <c r="H385" s="169"/>
      <c r="I385" s="169"/>
      <c r="J385" s="169"/>
      <c r="K385" s="169"/>
      <c r="L385" s="169"/>
      <c r="M385" s="169"/>
      <c r="N385" s="169"/>
      <c r="O385" s="169"/>
      <c r="P385" s="169"/>
      <c r="Q385" s="169"/>
      <c r="R385" s="169"/>
      <c r="S385" s="169"/>
      <c r="T385" s="169"/>
      <c r="U385" s="235"/>
      <c r="V385" s="169"/>
      <c r="W385" s="169"/>
      <c r="X385" s="169"/>
      <c r="Y385" s="169"/>
      <c r="Z385" s="169"/>
      <c r="AA385" s="171"/>
    </row>
    <row r="386" spans="1:27" s="172" customFormat="1" hidden="1">
      <c r="A386" s="169"/>
      <c r="B386" s="169"/>
      <c r="C386" s="169"/>
      <c r="D386" s="169"/>
      <c r="E386" s="169"/>
      <c r="F386" s="169"/>
      <c r="G386" s="170"/>
      <c r="H386" s="169"/>
      <c r="I386" s="169"/>
      <c r="J386" s="169"/>
      <c r="K386" s="169"/>
      <c r="L386" s="169"/>
      <c r="M386" s="169"/>
      <c r="N386" s="169"/>
      <c r="O386" s="169"/>
      <c r="P386" s="169"/>
      <c r="Q386" s="169"/>
      <c r="R386" s="169"/>
      <c r="S386" s="169"/>
      <c r="T386" s="169"/>
      <c r="U386" s="235"/>
      <c r="V386" s="169"/>
      <c r="W386" s="169"/>
      <c r="X386" s="169"/>
      <c r="Y386" s="169"/>
      <c r="Z386" s="169"/>
      <c r="AA386" s="171"/>
    </row>
    <row r="387" spans="1:27" s="172" customFormat="1" hidden="1">
      <c r="A387" s="169"/>
      <c r="B387" s="169"/>
      <c r="C387" s="169"/>
      <c r="D387" s="169"/>
      <c r="E387" s="169"/>
      <c r="F387" s="169"/>
      <c r="G387" s="170"/>
      <c r="H387" s="169"/>
      <c r="I387" s="169"/>
      <c r="J387" s="169"/>
      <c r="K387" s="169"/>
      <c r="L387" s="169"/>
      <c r="M387" s="169"/>
      <c r="N387" s="169"/>
      <c r="O387" s="169"/>
      <c r="P387" s="169"/>
      <c r="Q387" s="169"/>
      <c r="R387" s="169"/>
      <c r="S387" s="169"/>
      <c r="T387" s="169"/>
      <c r="U387" s="235"/>
      <c r="V387" s="169"/>
      <c r="W387" s="169"/>
      <c r="X387" s="169"/>
      <c r="Y387" s="169"/>
      <c r="Z387" s="169"/>
      <c r="AA387" s="171"/>
    </row>
    <row r="388" spans="1:27" s="172" customFormat="1" hidden="1">
      <c r="A388" s="169"/>
      <c r="B388" s="169"/>
      <c r="C388" s="169"/>
      <c r="D388" s="169"/>
      <c r="E388" s="169"/>
      <c r="F388" s="169"/>
      <c r="G388" s="170"/>
      <c r="H388" s="169"/>
      <c r="I388" s="169"/>
      <c r="J388" s="169"/>
      <c r="K388" s="169"/>
      <c r="L388" s="169"/>
      <c r="M388" s="169"/>
      <c r="N388" s="169"/>
      <c r="O388" s="169"/>
      <c r="P388" s="169"/>
      <c r="Q388" s="169"/>
      <c r="R388" s="169"/>
      <c r="S388" s="169"/>
      <c r="T388" s="169"/>
      <c r="U388" s="235"/>
      <c r="V388" s="169"/>
      <c r="W388" s="169"/>
      <c r="X388" s="169"/>
      <c r="Y388" s="169"/>
      <c r="Z388" s="169"/>
      <c r="AA388" s="171"/>
    </row>
    <row r="389" spans="1:27" s="172" customFormat="1" hidden="1">
      <c r="A389" s="169"/>
      <c r="B389" s="169"/>
      <c r="C389" s="169"/>
      <c r="D389" s="169"/>
      <c r="E389" s="169"/>
      <c r="F389" s="169"/>
      <c r="G389" s="170"/>
      <c r="H389" s="169"/>
      <c r="I389" s="169"/>
      <c r="J389" s="169"/>
      <c r="K389" s="169"/>
      <c r="L389" s="169"/>
      <c r="M389" s="169"/>
      <c r="N389" s="169"/>
      <c r="O389" s="169"/>
      <c r="P389" s="169"/>
      <c r="Q389" s="169"/>
      <c r="R389" s="169"/>
      <c r="S389" s="169"/>
      <c r="T389" s="169"/>
      <c r="U389" s="235"/>
      <c r="V389" s="169"/>
      <c r="W389" s="169"/>
      <c r="X389" s="169"/>
      <c r="Y389" s="169"/>
      <c r="Z389" s="169"/>
      <c r="AA389" s="171"/>
    </row>
    <row r="390" spans="1:27" s="172" customFormat="1" hidden="1">
      <c r="A390" s="169"/>
      <c r="B390" s="169"/>
      <c r="C390" s="169"/>
      <c r="D390" s="169"/>
      <c r="E390" s="169"/>
      <c r="F390" s="169"/>
      <c r="G390" s="170"/>
      <c r="H390" s="169"/>
      <c r="I390" s="169"/>
      <c r="J390" s="169"/>
      <c r="K390" s="169"/>
      <c r="L390" s="169"/>
      <c r="M390" s="169"/>
      <c r="N390" s="169"/>
      <c r="O390" s="169"/>
      <c r="P390" s="169"/>
      <c r="Q390" s="169"/>
      <c r="R390" s="169"/>
      <c r="S390" s="169"/>
      <c r="T390" s="169"/>
      <c r="U390" s="235"/>
      <c r="V390" s="169"/>
      <c r="W390" s="169"/>
      <c r="X390" s="169"/>
      <c r="Y390" s="169"/>
      <c r="Z390" s="169"/>
      <c r="AA390" s="171"/>
    </row>
    <row r="391" spans="1:27" s="172" customFormat="1" hidden="1">
      <c r="A391" s="169"/>
      <c r="B391" s="169"/>
      <c r="C391" s="169"/>
      <c r="D391" s="169"/>
      <c r="E391" s="169"/>
      <c r="F391" s="169"/>
      <c r="G391" s="170"/>
      <c r="H391" s="169"/>
      <c r="I391" s="169"/>
      <c r="J391" s="169"/>
      <c r="K391" s="169"/>
      <c r="L391" s="169"/>
      <c r="M391" s="169"/>
      <c r="N391" s="169"/>
      <c r="O391" s="169"/>
      <c r="P391" s="169"/>
      <c r="Q391" s="169"/>
      <c r="R391" s="169"/>
      <c r="S391" s="169"/>
      <c r="T391" s="169"/>
      <c r="U391" s="235"/>
      <c r="V391" s="169"/>
      <c r="W391" s="169"/>
      <c r="X391" s="169"/>
      <c r="Y391" s="169"/>
      <c r="Z391" s="169"/>
      <c r="AA391" s="171"/>
    </row>
    <row r="392" spans="1:27" s="172" customFormat="1" hidden="1">
      <c r="A392" s="169"/>
      <c r="B392" s="169"/>
      <c r="C392" s="169"/>
      <c r="D392" s="169"/>
      <c r="E392" s="169"/>
      <c r="F392" s="169"/>
      <c r="G392" s="170"/>
      <c r="H392" s="169"/>
      <c r="I392" s="169"/>
      <c r="J392" s="169"/>
      <c r="K392" s="169"/>
      <c r="L392" s="169"/>
      <c r="M392" s="169"/>
      <c r="N392" s="169"/>
      <c r="O392" s="169"/>
      <c r="P392" s="169"/>
      <c r="Q392" s="169"/>
      <c r="R392" s="169"/>
      <c r="S392" s="169"/>
      <c r="T392" s="169"/>
      <c r="U392" s="235"/>
      <c r="V392" s="169"/>
      <c r="W392" s="169"/>
      <c r="X392" s="169"/>
      <c r="Y392" s="169"/>
      <c r="Z392" s="169"/>
      <c r="AA392" s="171"/>
    </row>
    <row r="393" spans="1:27" s="172" customFormat="1" hidden="1">
      <c r="A393" s="169"/>
      <c r="B393" s="169"/>
      <c r="C393" s="169"/>
      <c r="D393" s="169"/>
      <c r="E393" s="169"/>
      <c r="F393" s="169"/>
      <c r="G393" s="170"/>
      <c r="H393" s="169"/>
      <c r="I393" s="169"/>
      <c r="J393" s="169"/>
      <c r="K393" s="169"/>
      <c r="L393" s="169"/>
      <c r="M393" s="169"/>
      <c r="N393" s="169"/>
      <c r="O393" s="169"/>
      <c r="P393" s="169"/>
      <c r="Q393" s="169"/>
      <c r="R393" s="169"/>
      <c r="S393" s="169"/>
      <c r="T393" s="169"/>
      <c r="U393" s="235"/>
      <c r="V393" s="169"/>
      <c r="W393" s="169"/>
      <c r="X393" s="169"/>
      <c r="Y393" s="169"/>
      <c r="Z393" s="169"/>
      <c r="AA393" s="171"/>
    </row>
    <row r="394" spans="1:27" s="172" customFormat="1" hidden="1">
      <c r="A394" s="169"/>
      <c r="B394" s="169"/>
      <c r="C394" s="169"/>
      <c r="D394" s="169"/>
      <c r="E394" s="169"/>
      <c r="F394" s="169"/>
      <c r="G394" s="170"/>
      <c r="H394" s="169"/>
      <c r="I394" s="169"/>
      <c r="J394" s="169"/>
      <c r="K394" s="169"/>
      <c r="L394" s="169"/>
      <c r="M394" s="169"/>
      <c r="N394" s="169"/>
      <c r="O394" s="169"/>
      <c r="P394" s="169"/>
      <c r="Q394" s="169"/>
      <c r="R394" s="169"/>
      <c r="S394" s="169"/>
      <c r="T394" s="169"/>
      <c r="U394" s="235"/>
      <c r="V394" s="169"/>
      <c r="W394" s="169"/>
      <c r="X394" s="169"/>
      <c r="Y394" s="169"/>
      <c r="Z394" s="169"/>
      <c r="AA394" s="171"/>
    </row>
    <row r="395" spans="1:27" s="172" customFormat="1" hidden="1">
      <c r="A395" s="169"/>
      <c r="B395" s="169"/>
      <c r="C395" s="169"/>
      <c r="D395" s="169"/>
      <c r="E395" s="169"/>
      <c r="F395" s="169"/>
      <c r="G395" s="170"/>
      <c r="H395" s="169"/>
      <c r="I395" s="169"/>
      <c r="J395" s="169"/>
      <c r="K395" s="169"/>
      <c r="L395" s="169"/>
      <c r="M395" s="169"/>
      <c r="N395" s="169"/>
      <c r="O395" s="169"/>
      <c r="P395" s="169"/>
      <c r="Q395" s="169"/>
      <c r="R395" s="169"/>
      <c r="S395" s="169"/>
      <c r="T395" s="169"/>
      <c r="U395" s="235"/>
      <c r="V395" s="169"/>
      <c r="W395" s="169"/>
      <c r="X395" s="169"/>
      <c r="Y395" s="169"/>
      <c r="Z395" s="169"/>
      <c r="AA395" s="171"/>
    </row>
    <row r="396" spans="1:27" s="172" customFormat="1" hidden="1">
      <c r="A396" s="169"/>
      <c r="B396" s="169"/>
      <c r="C396" s="169"/>
      <c r="D396" s="169"/>
      <c r="E396" s="169"/>
      <c r="F396" s="169"/>
      <c r="G396" s="170"/>
      <c r="H396" s="169"/>
      <c r="I396" s="169"/>
      <c r="J396" s="169"/>
      <c r="K396" s="169"/>
      <c r="L396" s="169"/>
      <c r="M396" s="169"/>
      <c r="N396" s="169"/>
      <c r="O396" s="169"/>
      <c r="P396" s="169"/>
      <c r="Q396" s="169"/>
      <c r="R396" s="169"/>
      <c r="S396" s="169"/>
      <c r="T396" s="169"/>
      <c r="U396" s="235"/>
      <c r="V396" s="169"/>
      <c r="W396" s="169"/>
      <c r="X396" s="169"/>
      <c r="Y396" s="169"/>
      <c r="Z396" s="169"/>
      <c r="AA396" s="171"/>
    </row>
    <row r="397" spans="1:27" s="172" customFormat="1" hidden="1">
      <c r="A397" s="169"/>
      <c r="B397" s="169"/>
      <c r="C397" s="169"/>
      <c r="D397" s="169"/>
      <c r="E397" s="169"/>
      <c r="F397" s="169"/>
      <c r="G397" s="170"/>
      <c r="H397" s="169"/>
      <c r="I397" s="169"/>
      <c r="J397" s="169"/>
      <c r="K397" s="169"/>
      <c r="L397" s="169"/>
      <c r="M397" s="169"/>
      <c r="N397" s="169"/>
      <c r="O397" s="169"/>
      <c r="P397" s="169"/>
      <c r="Q397" s="169"/>
      <c r="R397" s="169"/>
      <c r="S397" s="169"/>
      <c r="T397" s="169"/>
      <c r="U397" s="235"/>
      <c r="V397" s="169"/>
      <c r="W397" s="169"/>
      <c r="X397" s="169"/>
      <c r="Y397" s="169"/>
      <c r="Z397" s="169"/>
      <c r="AA397" s="171"/>
    </row>
    <row r="398" spans="1:27" s="172" customFormat="1" hidden="1">
      <c r="A398" s="169"/>
      <c r="B398" s="169"/>
      <c r="C398" s="169"/>
      <c r="D398" s="169"/>
      <c r="E398" s="169"/>
      <c r="F398" s="169"/>
      <c r="G398" s="170"/>
      <c r="H398" s="169"/>
      <c r="I398" s="169"/>
      <c r="J398" s="169"/>
      <c r="K398" s="169"/>
      <c r="L398" s="169"/>
      <c r="M398" s="169"/>
      <c r="N398" s="169"/>
      <c r="O398" s="169"/>
      <c r="P398" s="169"/>
      <c r="Q398" s="169"/>
      <c r="R398" s="169"/>
      <c r="S398" s="169"/>
      <c r="T398" s="169"/>
      <c r="U398" s="235"/>
      <c r="V398" s="169"/>
      <c r="W398" s="169"/>
      <c r="X398" s="169"/>
      <c r="Y398" s="169"/>
      <c r="Z398" s="169"/>
      <c r="AA398" s="171"/>
    </row>
    <row r="399" spans="1:27" s="172" customFormat="1" hidden="1">
      <c r="A399" s="169"/>
      <c r="B399" s="169"/>
      <c r="C399" s="169"/>
      <c r="D399" s="169"/>
      <c r="E399" s="169"/>
      <c r="F399" s="169"/>
      <c r="G399" s="170"/>
      <c r="H399" s="169"/>
      <c r="I399" s="169"/>
      <c r="J399" s="169"/>
      <c r="K399" s="169"/>
      <c r="L399" s="169"/>
      <c r="M399" s="169"/>
      <c r="N399" s="169"/>
      <c r="O399" s="169"/>
      <c r="P399" s="169"/>
      <c r="Q399" s="169"/>
      <c r="R399" s="169"/>
      <c r="S399" s="169"/>
      <c r="T399" s="169"/>
      <c r="U399" s="235"/>
      <c r="V399" s="169"/>
      <c r="W399" s="169"/>
      <c r="X399" s="169"/>
      <c r="Y399" s="169"/>
      <c r="Z399" s="169"/>
      <c r="AA399" s="171"/>
    </row>
    <row r="400" spans="1:27" s="172" customFormat="1" hidden="1">
      <c r="A400" s="169"/>
      <c r="B400" s="169"/>
      <c r="C400" s="169"/>
      <c r="D400" s="169"/>
      <c r="E400" s="169"/>
      <c r="F400" s="169"/>
      <c r="G400" s="170"/>
      <c r="H400" s="169"/>
      <c r="I400" s="169"/>
      <c r="J400" s="169"/>
      <c r="K400" s="169"/>
      <c r="L400" s="169"/>
      <c r="M400" s="169"/>
      <c r="N400" s="169"/>
      <c r="O400" s="169"/>
      <c r="P400" s="169"/>
      <c r="Q400" s="169"/>
      <c r="R400" s="169"/>
      <c r="S400" s="169"/>
      <c r="T400" s="169"/>
      <c r="U400" s="235"/>
      <c r="V400" s="169"/>
      <c r="W400" s="169"/>
      <c r="X400" s="169"/>
      <c r="Y400" s="169"/>
      <c r="Z400" s="169"/>
      <c r="AA400" s="171"/>
    </row>
    <row r="401" spans="1:27" s="172" customFormat="1" hidden="1">
      <c r="A401" s="169"/>
      <c r="B401" s="169"/>
      <c r="C401" s="169"/>
      <c r="D401" s="169"/>
      <c r="E401" s="169"/>
      <c r="F401" s="169"/>
      <c r="G401" s="170"/>
      <c r="H401" s="169"/>
      <c r="I401" s="169"/>
      <c r="J401" s="169"/>
      <c r="K401" s="169"/>
      <c r="L401" s="169"/>
      <c r="M401" s="169"/>
      <c r="N401" s="169"/>
      <c r="O401" s="169"/>
      <c r="P401" s="169"/>
      <c r="Q401" s="169"/>
      <c r="R401" s="169"/>
      <c r="S401" s="169"/>
      <c r="T401" s="169"/>
      <c r="U401" s="235"/>
      <c r="V401" s="169"/>
      <c r="W401" s="169"/>
      <c r="X401" s="169"/>
      <c r="Y401" s="169"/>
      <c r="Z401" s="169"/>
      <c r="AA401" s="171"/>
    </row>
    <row r="402" spans="1:27" s="172" customFormat="1" hidden="1">
      <c r="A402" s="169"/>
      <c r="B402" s="169"/>
      <c r="C402" s="169"/>
      <c r="D402" s="169"/>
      <c r="E402" s="169"/>
      <c r="F402" s="169"/>
      <c r="G402" s="170"/>
      <c r="H402" s="169"/>
      <c r="I402" s="169"/>
      <c r="J402" s="169"/>
      <c r="K402" s="169"/>
      <c r="L402" s="169"/>
      <c r="M402" s="169"/>
      <c r="N402" s="169"/>
      <c r="O402" s="169"/>
      <c r="P402" s="169"/>
      <c r="Q402" s="169"/>
      <c r="R402" s="169"/>
      <c r="S402" s="169"/>
      <c r="T402" s="169"/>
      <c r="U402" s="235"/>
      <c r="V402" s="169"/>
      <c r="W402" s="169"/>
      <c r="X402" s="169"/>
      <c r="Y402" s="169"/>
      <c r="Z402" s="169"/>
      <c r="AA402" s="171"/>
    </row>
    <row r="403" spans="1:27" s="172" customFormat="1" hidden="1">
      <c r="A403" s="169"/>
      <c r="B403" s="169"/>
      <c r="C403" s="169"/>
      <c r="D403" s="169"/>
      <c r="E403" s="169"/>
      <c r="F403" s="169"/>
      <c r="G403" s="170"/>
      <c r="H403" s="169"/>
      <c r="I403" s="169"/>
      <c r="J403" s="169"/>
      <c r="K403" s="169"/>
      <c r="L403" s="169"/>
      <c r="M403" s="169"/>
      <c r="N403" s="169"/>
      <c r="O403" s="169"/>
      <c r="P403" s="169"/>
      <c r="Q403" s="169"/>
      <c r="R403" s="169"/>
      <c r="S403" s="169"/>
      <c r="T403" s="169"/>
      <c r="U403" s="235"/>
      <c r="V403" s="169"/>
      <c r="W403" s="169"/>
      <c r="X403" s="169"/>
      <c r="Y403" s="169"/>
      <c r="Z403" s="169"/>
      <c r="AA403" s="171"/>
    </row>
    <row r="404" spans="1:27" s="172" customFormat="1" hidden="1">
      <c r="A404" s="169"/>
      <c r="B404" s="169"/>
      <c r="C404" s="169"/>
      <c r="D404" s="169"/>
      <c r="E404" s="169"/>
      <c r="F404" s="169"/>
      <c r="G404" s="170"/>
      <c r="H404" s="169"/>
      <c r="I404" s="169"/>
      <c r="J404" s="169"/>
      <c r="K404" s="169"/>
      <c r="L404" s="169"/>
      <c r="M404" s="169"/>
      <c r="N404" s="169"/>
      <c r="O404" s="169"/>
      <c r="P404" s="169"/>
      <c r="Q404" s="169"/>
      <c r="R404" s="169"/>
      <c r="S404" s="169"/>
      <c r="T404" s="169"/>
      <c r="U404" s="235"/>
      <c r="V404" s="169"/>
      <c r="W404" s="169"/>
      <c r="X404" s="169"/>
      <c r="Y404" s="169"/>
      <c r="Z404" s="169"/>
      <c r="AA404" s="171"/>
    </row>
    <row r="405" spans="1:27" s="172" customFormat="1" hidden="1">
      <c r="A405" s="169"/>
      <c r="B405" s="169"/>
      <c r="C405" s="169"/>
      <c r="D405" s="169"/>
      <c r="E405" s="169"/>
      <c r="F405" s="169"/>
      <c r="G405" s="170"/>
      <c r="H405" s="169"/>
      <c r="I405" s="169"/>
      <c r="J405" s="169"/>
      <c r="K405" s="169"/>
      <c r="L405" s="169"/>
      <c r="M405" s="169"/>
      <c r="N405" s="169"/>
      <c r="O405" s="169"/>
      <c r="P405" s="169"/>
      <c r="Q405" s="169"/>
      <c r="R405" s="169"/>
      <c r="S405" s="169"/>
      <c r="T405" s="169"/>
      <c r="U405" s="235"/>
      <c r="V405" s="169"/>
      <c r="W405" s="169"/>
      <c r="X405" s="169"/>
      <c r="Y405" s="169"/>
      <c r="Z405" s="169"/>
      <c r="AA405" s="171"/>
    </row>
    <row r="406" spans="1:27" s="172" customFormat="1" hidden="1">
      <c r="A406" s="169"/>
      <c r="B406" s="169"/>
      <c r="C406" s="169"/>
      <c r="D406" s="169"/>
      <c r="E406" s="169"/>
      <c r="F406" s="169"/>
      <c r="G406" s="170"/>
      <c r="H406" s="169"/>
      <c r="I406" s="169"/>
      <c r="J406" s="169"/>
      <c r="K406" s="169"/>
      <c r="L406" s="169"/>
      <c r="M406" s="169"/>
      <c r="N406" s="169"/>
      <c r="O406" s="169"/>
      <c r="P406" s="169"/>
      <c r="Q406" s="169"/>
      <c r="R406" s="169"/>
      <c r="S406" s="169"/>
      <c r="T406" s="169"/>
      <c r="U406" s="235"/>
      <c r="V406" s="169"/>
      <c r="W406" s="169"/>
      <c r="X406" s="169"/>
      <c r="Y406" s="169"/>
      <c r="Z406" s="169"/>
      <c r="AA406" s="171"/>
    </row>
    <row r="407" spans="1:27" s="172" customFormat="1" hidden="1">
      <c r="A407" s="169"/>
      <c r="B407" s="169"/>
      <c r="C407" s="169"/>
      <c r="D407" s="169"/>
      <c r="E407" s="169"/>
      <c r="F407" s="169"/>
      <c r="G407" s="170"/>
      <c r="H407" s="173"/>
      <c r="I407" s="169"/>
      <c r="J407" s="169"/>
      <c r="K407" s="173"/>
      <c r="L407" s="169"/>
      <c r="M407" s="169"/>
      <c r="N407" s="169"/>
      <c r="O407" s="173"/>
      <c r="P407" s="169"/>
      <c r="Q407" s="169"/>
      <c r="R407" s="169"/>
      <c r="S407" s="169"/>
      <c r="T407" s="169"/>
      <c r="U407" s="235"/>
      <c r="V407" s="169"/>
      <c r="W407" s="169"/>
      <c r="X407" s="169"/>
      <c r="Y407" s="169"/>
      <c r="Z407" s="169"/>
      <c r="AA407" s="171"/>
    </row>
    <row r="408" spans="1:27" s="172" customFormat="1" hidden="1">
      <c r="A408" s="169"/>
      <c r="B408" s="169"/>
      <c r="C408" s="169"/>
      <c r="D408" s="169"/>
      <c r="E408" s="169"/>
      <c r="F408" s="169"/>
      <c r="G408" s="170"/>
      <c r="H408" s="169"/>
      <c r="I408" s="169"/>
      <c r="J408" s="169"/>
      <c r="K408" s="169"/>
      <c r="L408" s="169"/>
      <c r="M408" s="169"/>
      <c r="N408" s="169"/>
      <c r="O408" s="173"/>
      <c r="P408" s="169"/>
      <c r="Q408" s="169"/>
      <c r="R408" s="169"/>
      <c r="S408" s="169"/>
      <c r="T408" s="169"/>
      <c r="U408" s="235"/>
      <c r="V408" s="169"/>
      <c r="W408" s="169"/>
      <c r="X408" s="169"/>
      <c r="Y408" s="169"/>
      <c r="Z408" s="169"/>
      <c r="AA408" s="171"/>
    </row>
    <row r="409" spans="1:27" s="172" customFormat="1" hidden="1">
      <c r="A409" s="169"/>
      <c r="B409" s="169"/>
      <c r="C409" s="169"/>
      <c r="D409" s="169"/>
      <c r="E409" s="169"/>
      <c r="F409" s="169"/>
      <c r="G409" s="170"/>
      <c r="H409" s="169"/>
      <c r="I409" s="169"/>
      <c r="J409" s="169"/>
      <c r="K409" s="169"/>
      <c r="L409" s="169"/>
      <c r="M409" s="169"/>
      <c r="N409" s="169"/>
      <c r="O409" s="169"/>
      <c r="P409" s="169"/>
      <c r="Q409" s="169"/>
      <c r="R409" s="169"/>
      <c r="S409" s="169"/>
      <c r="T409" s="169"/>
      <c r="U409" s="235"/>
      <c r="V409" s="169"/>
      <c r="W409" s="169"/>
      <c r="X409" s="169"/>
      <c r="Y409" s="169"/>
      <c r="Z409" s="169"/>
      <c r="AA409" s="171"/>
    </row>
    <row r="410" spans="1:27" s="172" customFormat="1" hidden="1">
      <c r="A410" s="169"/>
      <c r="B410" s="169"/>
      <c r="C410" s="169"/>
      <c r="D410" s="169"/>
      <c r="E410" s="169"/>
      <c r="F410" s="169"/>
      <c r="G410" s="170"/>
      <c r="H410" s="169"/>
      <c r="I410" s="169"/>
      <c r="J410" s="169"/>
      <c r="K410" s="169"/>
      <c r="L410" s="169"/>
      <c r="M410" s="169"/>
      <c r="N410" s="169"/>
      <c r="O410" s="169"/>
      <c r="P410" s="169"/>
      <c r="Q410" s="169"/>
      <c r="R410" s="169"/>
      <c r="S410" s="169"/>
      <c r="T410" s="169"/>
      <c r="U410" s="235"/>
      <c r="V410" s="169"/>
      <c r="W410" s="169"/>
      <c r="X410" s="169"/>
      <c r="Y410" s="169"/>
      <c r="Z410" s="169"/>
      <c r="AA410" s="171"/>
    </row>
    <row r="411" spans="1:27" s="172" customFormat="1" hidden="1">
      <c r="A411" s="169"/>
      <c r="B411" s="169"/>
      <c r="C411" s="169"/>
      <c r="D411" s="169"/>
      <c r="E411" s="169"/>
      <c r="F411" s="169"/>
      <c r="G411" s="170"/>
      <c r="H411" s="169"/>
      <c r="I411" s="169"/>
      <c r="J411" s="169"/>
      <c r="K411" s="169"/>
      <c r="L411" s="169"/>
      <c r="M411" s="169"/>
      <c r="N411" s="169"/>
      <c r="O411" s="169"/>
      <c r="P411" s="169"/>
      <c r="Q411" s="169"/>
      <c r="R411" s="169"/>
      <c r="S411" s="169"/>
      <c r="T411" s="169"/>
      <c r="U411" s="235"/>
      <c r="V411" s="169"/>
      <c r="W411" s="169"/>
      <c r="X411" s="169"/>
      <c r="Y411" s="169"/>
      <c r="Z411" s="169"/>
      <c r="AA411" s="171"/>
    </row>
    <row r="412" spans="1:27" s="172" customFormat="1" hidden="1">
      <c r="A412" s="169"/>
      <c r="B412" s="169"/>
      <c r="C412" s="169"/>
      <c r="D412" s="169"/>
      <c r="E412" s="169"/>
      <c r="F412" s="169"/>
      <c r="G412" s="170"/>
      <c r="H412" s="169"/>
      <c r="I412" s="169"/>
      <c r="J412" s="169"/>
      <c r="K412" s="169"/>
      <c r="L412" s="169"/>
      <c r="M412" s="169"/>
      <c r="N412" s="169"/>
      <c r="O412" s="169"/>
      <c r="P412" s="169"/>
      <c r="Q412" s="169"/>
      <c r="R412" s="169"/>
      <c r="S412" s="169"/>
      <c r="T412" s="169"/>
      <c r="U412" s="235"/>
      <c r="V412" s="169"/>
      <c r="W412" s="169"/>
      <c r="X412" s="169"/>
      <c r="Y412" s="169"/>
      <c r="Z412" s="169"/>
      <c r="AA412" s="171"/>
    </row>
    <row r="413" spans="1:27" s="172" customFormat="1" hidden="1">
      <c r="A413" s="169"/>
      <c r="B413" s="169"/>
      <c r="C413" s="169"/>
      <c r="D413" s="169"/>
      <c r="E413" s="169"/>
      <c r="F413" s="169"/>
      <c r="G413" s="170"/>
      <c r="H413" s="173"/>
      <c r="I413" s="169"/>
      <c r="J413" s="169"/>
      <c r="K413" s="169"/>
      <c r="L413" s="169"/>
      <c r="M413" s="169"/>
      <c r="N413" s="169"/>
      <c r="O413" s="173"/>
      <c r="P413" s="169"/>
      <c r="Q413" s="169"/>
      <c r="R413" s="169"/>
      <c r="S413" s="169"/>
      <c r="T413" s="169"/>
      <c r="U413" s="235"/>
      <c r="V413" s="169"/>
      <c r="W413" s="169"/>
      <c r="X413" s="169"/>
      <c r="Y413" s="169"/>
      <c r="Z413" s="169"/>
      <c r="AA413" s="171"/>
    </row>
    <row r="414" spans="1:27" s="172" customFormat="1" hidden="1">
      <c r="A414" s="169"/>
      <c r="B414" s="169"/>
      <c r="C414" s="169"/>
      <c r="D414" s="169"/>
      <c r="E414" s="169"/>
      <c r="F414" s="169"/>
      <c r="G414" s="170"/>
      <c r="H414" s="173"/>
      <c r="I414" s="169"/>
      <c r="J414" s="169"/>
      <c r="K414" s="173"/>
      <c r="L414" s="169"/>
      <c r="M414" s="169"/>
      <c r="N414" s="169"/>
      <c r="O414" s="173"/>
      <c r="P414" s="169"/>
      <c r="Q414" s="169"/>
      <c r="R414" s="169"/>
      <c r="S414" s="169"/>
      <c r="T414" s="169"/>
      <c r="U414" s="235"/>
      <c r="V414" s="169"/>
      <c r="W414" s="169"/>
      <c r="X414" s="169"/>
      <c r="Y414" s="169"/>
      <c r="Z414" s="169"/>
      <c r="AA414" s="171"/>
    </row>
    <row r="415" spans="1:27" s="172" customFormat="1" hidden="1">
      <c r="A415" s="169"/>
      <c r="B415" s="169"/>
      <c r="C415" s="169"/>
      <c r="D415" s="169"/>
      <c r="E415" s="169"/>
      <c r="F415" s="169"/>
      <c r="G415" s="170"/>
      <c r="H415" s="169"/>
      <c r="I415" s="169"/>
      <c r="J415" s="174"/>
      <c r="K415" s="169"/>
      <c r="L415" s="169"/>
      <c r="M415" s="169"/>
      <c r="N415" s="169"/>
      <c r="O415" s="169"/>
      <c r="P415" s="169"/>
      <c r="Q415" s="169"/>
      <c r="R415" s="169"/>
      <c r="S415" s="169"/>
      <c r="T415" s="169"/>
      <c r="U415" s="235"/>
      <c r="V415" s="169"/>
      <c r="W415" s="169"/>
      <c r="X415" s="169"/>
      <c r="Y415" s="169"/>
      <c r="Z415" s="169"/>
      <c r="AA415" s="171"/>
    </row>
    <row r="416" spans="1:27" s="172" customFormat="1" hidden="1">
      <c r="A416" s="169"/>
      <c r="B416" s="169"/>
      <c r="C416" s="169"/>
      <c r="D416" s="169"/>
      <c r="E416" s="169"/>
      <c r="F416" s="169"/>
      <c r="G416" s="170"/>
      <c r="H416" s="169"/>
      <c r="I416" s="169"/>
      <c r="J416" s="169"/>
      <c r="K416" s="169"/>
      <c r="L416" s="169"/>
      <c r="M416" s="169"/>
      <c r="N416" s="169"/>
      <c r="O416" s="169"/>
      <c r="P416" s="169"/>
      <c r="Q416" s="169"/>
      <c r="R416" s="169"/>
      <c r="S416" s="169"/>
      <c r="T416" s="169"/>
      <c r="U416" s="235"/>
      <c r="V416" s="169"/>
      <c r="W416" s="169"/>
      <c r="X416" s="169"/>
      <c r="Y416" s="169"/>
      <c r="Z416" s="169"/>
      <c r="AA416" s="171"/>
    </row>
    <row r="417" spans="1:27" s="172" customFormat="1" hidden="1">
      <c r="A417" s="169"/>
      <c r="B417" s="169"/>
      <c r="C417" s="169"/>
      <c r="D417" s="169"/>
      <c r="E417" s="169"/>
      <c r="F417" s="169"/>
      <c r="G417" s="170"/>
      <c r="H417" s="169"/>
      <c r="I417" s="169"/>
      <c r="J417" s="169"/>
      <c r="K417" s="169"/>
      <c r="L417" s="169"/>
      <c r="M417" s="169"/>
      <c r="N417" s="169"/>
      <c r="O417" s="169"/>
      <c r="P417" s="169"/>
      <c r="Q417" s="169"/>
      <c r="R417" s="169"/>
      <c r="S417" s="169"/>
      <c r="T417" s="169"/>
      <c r="U417" s="235"/>
      <c r="V417" s="169"/>
      <c r="W417" s="169"/>
      <c r="X417" s="169"/>
      <c r="Y417" s="169"/>
      <c r="Z417" s="169"/>
      <c r="AA417" s="171"/>
    </row>
    <row r="418" spans="1:27" s="172" customFormat="1" hidden="1">
      <c r="A418" s="169"/>
      <c r="B418" s="169"/>
      <c r="C418" s="169"/>
      <c r="D418" s="169"/>
      <c r="E418" s="169"/>
      <c r="F418" s="169"/>
      <c r="G418" s="170"/>
      <c r="H418" s="169"/>
      <c r="I418" s="169"/>
      <c r="J418" s="169"/>
      <c r="K418" s="169"/>
      <c r="L418" s="169"/>
      <c r="M418" s="169"/>
      <c r="N418" s="169"/>
      <c r="O418" s="169"/>
      <c r="P418" s="169"/>
      <c r="Q418" s="169"/>
      <c r="R418" s="169"/>
      <c r="S418" s="169"/>
      <c r="T418" s="169"/>
      <c r="U418" s="235"/>
      <c r="V418" s="169"/>
      <c r="W418" s="169"/>
      <c r="X418" s="169"/>
      <c r="Y418" s="169"/>
      <c r="Z418" s="169"/>
      <c r="AA418" s="171"/>
    </row>
    <row r="419" spans="1:27" s="172" customFormat="1" hidden="1">
      <c r="A419" s="169"/>
      <c r="B419" s="169"/>
      <c r="C419" s="169"/>
      <c r="D419" s="169"/>
      <c r="E419" s="169"/>
      <c r="F419" s="169"/>
      <c r="G419" s="170"/>
      <c r="H419" s="169"/>
      <c r="I419" s="169"/>
      <c r="J419" s="169"/>
      <c r="K419" s="169"/>
      <c r="L419" s="169"/>
      <c r="M419" s="169"/>
      <c r="N419" s="169"/>
      <c r="O419" s="169"/>
      <c r="P419" s="169"/>
      <c r="Q419" s="169"/>
      <c r="R419" s="169"/>
      <c r="S419" s="169"/>
      <c r="T419" s="169"/>
      <c r="U419" s="235"/>
      <c r="V419" s="169"/>
      <c r="W419" s="169"/>
      <c r="X419" s="169"/>
      <c r="Y419" s="169"/>
      <c r="Z419" s="169"/>
      <c r="AA419" s="171"/>
    </row>
    <row r="420" spans="1:27" s="172" customFormat="1" hidden="1">
      <c r="A420" s="169"/>
      <c r="B420" s="169"/>
      <c r="C420" s="169"/>
      <c r="D420" s="169"/>
      <c r="E420" s="169"/>
      <c r="F420" s="169"/>
      <c r="G420" s="170"/>
      <c r="H420" s="169"/>
      <c r="I420" s="169"/>
      <c r="J420" s="169"/>
      <c r="K420" s="169"/>
      <c r="L420" s="169"/>
      <c r="M420" s="169"/>
      <c r="N420" s="169"/>
      <c r="O420" s="169"/>
      <c r="P420" s="169"/>
      <c r="Q420" s="169"/>
      <c r="R420" s="169"/>
      <c r="S420" s="169"/>
      <c r="T420" s="169"/>
      <c r="U420" s="235"/>
      <c r="V420" s="169"/>
      <c r="W420" s="169"/>
      <c r="X420" s="169"/>
      <c r="Y420" s="169"/>
      <c r="Z420" s="169"/>
      <c r="AA420" s="171"/>
    </row>
    <row r="421" spans="1:27" s="172" customFormat="1" hidden="1">
      <c r="A421" s="169"/>
      <c r="B421" s="169"/>
      <c r="C421" s="169"/>
      <c r="D421" s="169"/>
      <c r="E421" s="169"/>
      <c r="F421" s="169"/>
      <c r="G421" s="170"/>
      <c r="H421" s="169"/>
      <c r="I421" s="169"/>
      <c r="J421" s="169"/>
      <c r="K421" s="169"/>
      <c r="L421" s="169"/>
      <c r="M421" s="169"/>
      <c r="N421" s="169"/>
      <c r="O421" s="169"/>
      <c r="P421" s="169"/>
      <c r="Q421" s="169"/>
      <c r="R421" s="169"/>
      <c r="S421" s="169"/>
      <c r="T421" s="169"/>
      <c r="U421" s="235"/>
      <c r="V421" s="169"/>
      <c r="W421" s="169"/>
      <c r="X421" s="169"/>
      <c r="Y421" s="169"/>
      <c r="Z421" s="169"/>
      <c r="AA421" s="171"/>
    </row>
    <row r="422" spans="1:27" s="172" customFormat="1" hidden="1">
      <c r="A422" s="169"/>
      <c r="B422" s="169"/>
      <c r="C422" s="169"/>
      <c r="D422" s="169"/>
      <c r="E422" s="169"/>
      <c r="F422" s="169"/>
      <c r="G422" s="170"/>
      <c r="H422" s="169"/>
      <c r="I422" s="169"/>
      <c r="J422" s="169"/>
      <c r="K422" s="169"/>
      <c r="L422" s="169"/>
      <c r="M422" s="169"/>
      <c r="N422" s="169"/>
      <c r="O422" s="169"/>
      <c r="P422" s="169"/>
      <c r="Q422" s="169"/>
      <c r="R422" s="169"/>
      <c r="S422" s="169"/>
      <c r="T422" s="169"/>
      <c r="U422" s="235"/>
      <c r="V422" s="169"/>
      <c r="W422" s="169"/>
      <c r="X422" s="169"/>
      <c r="Y422" s="169"/>
      <c r="Z422" s="169"/>
      <c r="AA422" s="171"/>
    </row>
    <row r="423" spans="1:27" s="172" customFormat="1" hidden="1">
      <c r="A423" s="169"/>
      <c r="B423" s="169"/>
      <c r="C423" s="169"/>
      <c r="D423" s="169"/>
      <c r="E423" s="169"/>
      <c r="F423" s="169"/>
      <c r="G423" s="170"/>
      <c r="H423" s="169"/>
      <c r="I423" s="169"/>
      <c r="J423" s="169"/>
      <c r="K423" s="169"/>
      <c r="L423" s="169"/>
      <c r="M423" s="169"/>
      <c r="N423" s="169"/>
      <c r="O423" s="169"/>
      <c r="P423" s="169"/>
      <c r="Q423" s="169"/>
      <c r="R423" s="169"/>
      <c r="S423" s="169"/>
      <c r="T423" s="169"/>
      <c r="U423" s="235"/>
      <c r="V423" s="169"/>
      <c r="W423" s="169"/>
      <c r="X423" s="169"/>
      <c r="Y423" s="169"/>
      <c r="Z423" s="169"/>
      <c r="AA423" s="171"/>
    </row>
    <row r="424" spans="1:27" s="172" customFormat="1" hidden="1">
      <c r="A424" s="169"/>
      <c r="B424" s="169"/>
      <c r="C424" s="169"/>
      <c r="D424" s="169"/>
      <c r="E424" s="169"/>
      <c r="F424" s="169"/>
      <c r="G424" s="170"/>
      <c r="H424" s="169"/>
      <c r="I424" s="169"/>
      <c r="J424" s="169"/>
      <c r="K424" s="169"/>
      <c r="L424" s="169"/>
      <c r="M424" s="169"/>
      <c r="N424" s="169"/>
      <c r="O424" s="169"/>
      <c r="P424" s="169"/>
      <c r="Q424" s="169"/>
      <c r="R424" s="169"/>
      <c r="S424" s="169"/>
      <c r="T424" s="169"/>
      <c r="U424" s="235"/>
      <c r="V424" s="169"/>
      <c r="W424" s="169"/>
      <c r="X424" s="169"/>
      <c r="Y424" s="169"/>
      <c r="Z424" s="169"/>
      <c r="AA424" s="171"/>
    </row>
    <row r="425" spans="1:27" s="172" customFormat="1" hidden="1">
      <c r="A425" s="169"/>
      <c r="B425" s="169"/>
      <c r="C425" s="169"/>
      <c r="D425" s="169"/>
      <c r="E425" s="169"/>
      <c r="F425" s="169"/>
      <c r="G425" s="170"/>
      <c r="H425" s="169"/>
      <c r="I425" s="169"/>
      <c r="J425" s="169"/>
      <c r="K425" s="169"/>
      <c r="L425" s="169"/>
      <c r="M425" s="169"/>
      <c r="N425" s="169"/>
      <c r="O425" s="169"/>
      <c r="P425" s="169"/>
      <c r="Q425" s="169"/>
      <c r="R425" s="169"/>
      <c r="S425" s="169"/>
      <c r="T425" s="169"/>
      <c r="U425" s="235"/>
      <c r="V425" s="169"/>
      <c r="W425" s="169"/>
      <c r="X425" s="169"/>
      <c r="Y425" s="169"/>
      <c r="Z425" s="169"/>
      <c r="AA425" s="171"/>
    </row>
    <row r="426" spans="1:27" s="172" customFormat="1" hidden="1">
      <c r="A426" s="169"/>
      <c r="B426" s="173"/>
      <c r="C426" s="173"/>
      <c r="D426" s="173"/>
      <c r="E426" s="173"/>
      <c r="F426" s="173"/>
      <c r="G426" s="170"/>
      <c r="H426" s="169"/>
      <c r="I426" s="173"/>
      <c r="J426" s="169"/>
      <c r="K426" s="173"/>
      <c r="L426" s="173"/>
      <c r="M426" s="173"/>
      <c r="N426" s="173"/>
      <c r="O426" s="173"/>
      <c r="P426" s="173"/>
      <c r="Q426" s="173"/>
      <c r="R426" s="173"/>
      <c r="S426" s="173"/>
      <c r="T426" s="173"/>
      <c r="U426" s="239"/>
      <c r="V426" s="173"/>
      <c r="W426" s="173"/>
      <c r="X426" s="173"/>
      <c r="Y426" s="173"/>
      <c r="Z426" s="173"/>
      <c r="AA426" s="175"/>
    </row>
    <row r="427" spans="1:27" s="172" customFormat="1" hidden="1">
      <c r="A427" s="169"/>
      <c r="B427" s="173"/>
      <c r="C427" s="173"/>
      <c r="D427" s="173"/>
      <c r="E427" s="173"/>
      <c r="F427" s="173"/>
      <c r="G427" s="170"/>
      <c r="H427" s="169"/>
      <c r="I427" s="173"/>
      <c r="J427" s="169"/>
      <c r="K427" s="173"/>
      <c r="L427" s="173"/>
      <c r="M427" s="173"/>
      <c r="N427" s="173"/>
      <c r="O427" s="173"/>
      <c r="P427" s="173"/>
      <c r="Q427" s="173"/>
      <c r="R427" s="173"/>
      <c r="S427" s="173"/>
      <c r="T427" s="173"/>
      <c r="U427" s="239"/>
      <c r="V427" s="173"/>
      <c r="W427" s="173"/>
      <c r="X427" s="173"/>
      <c r="Y427" s="173"/>
      <c r="Z427" s="173"/>
      <c r="AA427" s="175"/>
    </row>
    <row r="428" spans="1:27" s="172" customFormat="1" hidden="1">
      <c r="A428" s="169"/>
      <c r="B428" s="173"/>
      <c r="C428" s="173"/>
      <c r="D428" s="173"/>
      <c r="E428" s="173"/>
      <c r="F428" s="173"/>
      <c r="G428" s="170"/>
      <c r="H428" s="169"/>
      <c r="I428" s="173"/>
      <c r="J428" s="169"/>
      <c r="K428" s="169"/>
      <c r="L428" s="173"/>
      <c r="M428" s="173"/>
      <c r="N428" s="176"/>
      <c r="O428" s="173"/>
      <c r="P428" s="173"/>
      <c r="Q428" s="173"/>
      <c r="R428" s="173"/>
      <c r="S428" s="173"/>
      <c r="T428" s="173"/>
      <c r="U428" s="239"/>
      <c r="V428" s="173"/>
      <c r="W428" s="173"/>
      <c r="X428" s="173"/>
      <c r="Y428" s="173"/>
      <c r="Z428" s="173"/>
      <c r="AA428" s="175"/>
    </row>
    <row r="429" spans="1:27" s="172" customFormat="1" hidden="1">
      <c r="A429" s="170"/>
      <c r="B429" s="173"/>
      <c r="C429" s="173"/>
      <c r="D429" s="173"/>
      <c r="E429" s="173"/>
      <c r="F429" s="173"/>
      <c r="G429" s="170"/>
      <c r="H429" s="169"/>
      <c r="I429" s="173"/>
      <c r="J429" s="169"/>
      <c r="K429" s="169"/>
      <c r="L429" s="173"/>
      <c r="M429" s="173"/>
      <c r="N429" s="176"/>
      <c r="O429" s="173"/>
      <c r="P429" s="173"/>
      <c r="Q429" s="173"/>
      <c r="R429" s="173"/>
      <c r="S429" s="173"/>
      <c r="T429" s="173"/>
      <c r="U429" s="239"/>
      <c r="V429" s="173"/>
      <c r="W429" s="173"/>
      <c r="X429" s="173"/>
      <c r="Y429" s="173"/>
      <c r="Z429" s="173"/>
      <c r="AA429" s="175"/>
    </row>
    <row r="430" spans="1:27" s="172" customFormat="1" hidden="1">
      <c r="A430" s="170"/>
      <c r="B430" s="173"/>
      <c r="C430" s="173"/>
      <c r="D430" s="173"/>
      <c r="E430" s="173"/>
      <c r="F430" s="173"/>
      <c r="G430" s="170"/>
      <c r="H430" s="169"/>
      <c r="I430" s="173"/>
      <c r="J430" s="169"/>
      <c r="K430" s="169"/>
      <c r="L430" s="173"/>
      <c r="M430" s="173"/>
      <c r="N430" s="176"/>
      <c r="O430" s="173"/>
      <c r="P430" s="173"/>
      <c r="Q430" s="173"/>
      <c r="R430" s="173"/>
      <c r="S430" s="173"/>
      <c r="T430" s="173"/>
      <c r="U430" s="239"/>
      <c r="V430" s="173"/>
      <c r="W430" s="173"/>
      <c r="X430" s="173"/>
      <c r="Y430" s="173"/>
      <c r="Z430" s="173"/>
      <c r="AA430" s="175"/>
    </row>
    <row r="431" spans="1:27" s="172" customFormat="1" hidden="1">
      <c r="A431" s="170"/>
      <c r="B431" s="173"/>
      <c r="C431" s="173"/>
      <c r="D431" s="173"/>
      <c r="E431" s="173"/>
      <c r="F431" s="173"/>
      <c r="G431" s="170"/>
      <c r="H431" s="169"/>
      <c r="I431" s="173"/>
      <c r="J431" s="169"/>
      <c r="K431" s="169"/>
      <c r="L431" s="173"/>
      <c r="M431" s="173"/>
      <c r="N431" s="176"/>
      <c r="O431" s="173"/>
      <c r="P431" s="173"/>
      <c r="Q431" s="173"/>
      <c r="R431" s="173"/>
      <c r="S431" s="173"/>
      <c r="T431" s="173"/>
      <c r="U431" s="239"/>
      <c r="V431" s="173"/>
      <c r="W431" s="173"/>
      <c r="X431" s="173"/>
      <c r="Y431" s="173"/>
      <c r="Z431" s="173"/>
      <c r="AA431" s="175"/>
    </row>
    <row r="432" spans="1:27" s="172" customFormat="1" hidden="1">
      <c r="A432" s="170"/>
      <c r="B432" s="173"/>
      <c r="C432" s="173"/>
      <c r="D432" s="173"/>
      <c r="E432" s="173"/>
      <c r="F432" s="173"/>
      <c r="G432" s="170"/>
      <c r="H432" s="169"/>
      <c r="I432" s="173"/>
      <c r="J432" s="169"/>
      <c r="K432" s="169"/>
      <c r="L432" s="173"/>
      <c r="M432" s="173"/>
      <c r="N432" s="176"/>
      <c r="O432" s="173"/>
      <c r="P432" s="173"/>
      <c r="Q432" s="173"/>
      <c r="R432" s="173"/>
      <c r="S432" s="173"/>
      <c r="T432" s="173"/>
      <c r="U432" s="239"/>
      <c r="V432" s="173"/>
      <c r="W432" s="173"/>
      <c r="X432" s="173"/>
      <c r="Y432" s="173"/>
      <c r="Z432" s="173"/>
      <c r="AA432" s="175"/>
    </row>
    <row r="433" spans="1:27" s="172" customFormat="1" hidden="1">
      <c r="A433" s="170"/>
      <c r="B433" s="176"/>
      <c r="C433" s="176"/>
      <c r="D433" s="176"/>
      <c r="E433" s="176"/>
      <c r="F433" s="176"/>
      <c r="G433" s="170"/>
      <c r="H433" s="169"/>
      <c r="I433" s="176"/>
      <c r="J433" s="176"/>
      <c r="K433" s="169"/>
      <c r="L433" s="176"/>
      <c r="M433" s="176"/>
      <c r="N433" s="176"/>
      <c r="O433" s="169"/>
      <c r="P433" s="176"/>
      <c r="Q433" s="173"/>
      <c r="R433" s="173"/>
      <c r="S433" s="173"/>
      <c r="T433" s="173"/>
      <c r="U433" s="239"/>
      <c r="V433" s="176"/>
      <c r="W433" s="176"/>
      <c r="X433" s="176"/>
      <c r="Y433" s="176"/>
      <c r="Z433" s="176"/>
      <c r="AA433" s="177"/>
    </row>
    <row r="434" spans="1:27" s="172" customFormat="1" hidden="1">
      <c r="A434" s="170"/>
      <c r="B434" s="173"/>
      <c r="C434" s="173"/>
      <c r="D434" s="173"/>
      <c r="E434" s="173"/>
      <c r="F434" s="173"/>
      <c r="G434" s="170"/>
      <c r="H434" s="173"/>
      <c r="I434" s="173"/>
      <c r="J434" s="169"/>
      <c r="K434" s="173"/>
      <c r="L434" s="173"/>
      <c r="M434" s="173"/>
      <c r="N434" s="173"/>
      <c r="O434" s="173"/>
      <c r="P434" s="173"/>
      <c r="Q434" s="173"/>
      <c r="R434" s="173"/>
      <c r="S434" s="173"/>
      <c r="T434" s="173"/>
      <c r="U434" s="239"/>
      <c r="V434" s="173"/>
      <c r="W434" s="173"/>
      <c r="X434" s="173"/>
      <c r="Y434" s="173"/>
      <c r="Z434" s="173"/>
      <c r="AA434" s="175"/>
    </row>
    <row r="435" spans="1:27" s="172" customFormat="1" hidden="1">
      <c r="A435" s="170"/>
      <c r="B435" s="176"/>
      <c r="C435" s="176"/>
      <c r="D435" s="176"/>
      <c r="E435" s="176"/>
      <c r="F435" s="176"/>
      <c r="G435" s="170"/>
      <c r="H435" s="178"/>
      <c r="I435" s="176"/>
      <c r="J435" s="178"/>
      <c r="K435" s="176"/>
      <c r="L435" s="176"/>
      <c r="M435" s="176"/>
      <c r="N435" s="176"/>
      <c r="O435" s="178"/>
      <c r="P435" s="176"/>
      <c r="Q435" s="176"/>
      <c r="R435" s="176"/>
      <c r="S435" s="176"/>
      <c r="T435" s="176"/>
      <c r="U435" s="263"/>
      <c r="V435" s="176"/>
      <c r="W435" s="176"/>
      <c r="X435" s="176"/>
      <c r="Y435" s="176"/>
      <c r="Z435" s="176"/>
      <c r="AA435" s="177"/>
    </row>
    <row r="436" spans="1:27" s="172" customFormat="1" hidden="1">
      <c r="A436" s="170"/>
      <c r="B436" s="176"/>
      <c r="C436" s="176"/>
      <c r="D436" s="176"/>
      <c r="E436" s="176"/>
      <c r="F436" s="176"/>
      <c r="G436" s="170"/>
      <c r="H436" s="176"/>
      <c r="I436" s="176"/>
      <c r="J436" s="176"/>
      <c r="K436" s="176"/>
      <c r="L436" s="176"/>
      <c r="M436" s="176"/>
      <c r="N436" s="176"/>
      <c r="O436" s="176"/>
      <c r="P436" s="176"/>
      <c r="Q436" s="176"/>
      <c r="R436" s="176"/>
      <c r="S436" s="176"/>
      <c r="T436" s="176"/>
      <c r="U436" s="263"/>
      <c r="V436" s="176"/>
      <c r="W436" s="176"/>
      <c r="X436" s="176"/>
      <c r="Y436" s="176"/>
      <c r="Z436" s="176"/>
      <c r="AA436" s="177"/>
    </row>
    <row r="437" spans="1:27" s="172" customFormat="1" hidden="1">
      <c r="A437" s="170"/>
      <c r="B437" s="176"/>
      <c r="C437" s="176"/>
      <c r="D437" s="176"/>
      <c r="E437" s="176"/>
      <c r="F437" s="176"/>
      <c r="G437" s="170"/>
      <c r="H437" s="176"/>
      <c r="I437" s="176"/>
      <c r="J437" s="176"/>
      <c r="K437" s="176"/>
      <c r="L437" s="176"/>
      <c r="M437" s="176"/>
      <c r="N437" s="176"/>
      <c r="O437" s="176"/>
      <c r="P437" s="176"/>
      <c r="Q437" s="176"/>
      <c r="R437" s="176"/>
      <c r="S437" s="176"/>
      <c r="T437" s="176"/>
      <c r="U437" s="263"/>
      <c r="V437" s="176"/>
      <c r="W437" s="176"/>
      <c r="X437" s="176"/>
      <c r="Y437" s="176"/>
      <c r="Z437" s="176"/>
      <c r="AA437" s="177"/>
    </row>
    <row r="438" spans="1:27" s="172" customFormat="1" hidden="1">
      <c r="A438" s="170"/>
      <c r="B438" s="176"/>
      <c r="C438" s="176"/>
      <c r="D438" s="176"/>
      <c r="E438" s="176"/>
      <c r="F438" s="176"/>
      <c r="G438" s="170"/>
      <c r="H438" s="176"/>
      <c r="I438" s="176"/>
      <c r="J438" s="176"/>
      <c r="K438" s="176"/>
      <c r="L438" s="176"/>
      <c r="M438" s="176"/>
      <c r="N438" s="176"/>
      <c r="O438" s="176"/>
      <c r="P438" s="179"/>
      <c r="Q438" s="176"/>
      <c r="R438" s="176"/>
      <c r="S438" s="176"/>
      <c r="T438" s="176"/>
      <c r="U438" s="263"/>
      <c r="V438" s="176"/>
      <c r="W438" s="176"/>
      <c r="X438" s="176"/>
      <c r="Y438" s="180"/>
      <c r="Z438" s="176"/>
      <c r="AA438" s="177"/>
    </row>
    <row r="439" spans="1:27" s="172" customFormat="1" hidden="1">
      <c r="A439" s="170"/>
      <c r="B439" s="176"/>
      <c r="C439" s="176"/>
      <c r="D439" s="176"/>
      <c r="E439" s="176"/>
      <c r="F439" s="176"/>
      <c r="G439" s="170"/>
      <c r="H439" s="176"/>
      <c r="I439" s="176"/>
      <c r="J439" s="176"/>
      <c r="K439" s="176"/>
      <c r="L439" s="176"/>
      <c r="M439" s="176"/>
      <c r="N439" s="176"/>
      <c r="O439" s="176"/>
      <c r="P439" s="176"/>
      <c r="Q439" s="176"/>
      <c r="R439" s="176"/>
      <c r="S439" s="176"/>
      <c r="T439" s="176"/>
      <c r="U439" s="263"/>
      <c r="V439" s="176"/>
      <c r="W439" s="176"/>
      <c r="X439" s="176"/>
      <c r="Y439" s="176"/>
      <c r="Z439" s="176"/>
      <c r="AA439" s="177"/>
    </row>
    <row r="440" spans="1:27" s="172" customFormat="1" hidden="1">
      <c r="A440" s="170"/>
      <c r="B440" s="173"/>
      <c r="C440" s="173"/>
      <c r="D440" s="173"/>
      <c r="E440" s="173"/>
      <c r="F440" s="173"/>
      <c r="G440" s="170"/>
      <c r="H440" s="173"/>
      <c r="I440" s="173"/>
      <c r="J440" s="173"/>
      <c r="K440" s="173"/>
      <c r="L440" s="173"/>
      <c r="M440" s="169"/>
      <c r="N440" s="173"/>
      <c r="O440" s="173"/>
      <c r="P440" s="173"/>
      <c r="Q440" s="173"/>
      <c r="R440" s="173"/>
      <c r="S440" s="173"/>
      <c r="T440" s="173"/>
      <c r="U440" s="239"/>
      <c r="V440" s="173"/>
      <c r="W440" s="173"/>
      <c r="X440" s="173"/>
      <c r="Y440" s="173"/>
      <c r="Z440" s="173"/>
      <c r="AA440" s="175"/>
    </row>
    <row r="441" spans="1:27" s="184" customFormat="1" hidden="1">
      <c r="A441" s="181"/>
      <c r="B441" s="181"/>
      <c r="C441" s="182"/>
      <c r="D441" s="181"/>
      <c r="E441" s="181"/>
      <c r="F441" s="181"/>
      <c r="G441" s="182"/>
      <c r="H441" s="181"/>
      <c r="I441" s="181"/>
      <c r="J441" s="181"/>
      <c r="K441" s="181"/>
      <c r="L441" s="181"/>
      <c r="M441" s="181"/>
      <c r="N441" s="181"/>
      <c r="O441" s="181"/>
      <c r="P441" s="181"/>
      <c r="Q441" s="226"/>
      <c r="R441" s="226"/>
      <c r="S441" s="226"/>
      <c r="T441" s="226"/>
      <c r="U441" s="227"/>
      <c r="V441" s="181"/>
      <c r="W441" s="181"/>
      <c r="X441" s="181"/>
      <c r="Y441" s="181"/>
      <c r="Z441" s="181"/>
      <c r="AA441" s="183"/>
    </row>
    <row r="442" spans="1:27" s="184" customFormat="1" hidden="1">
      <c r="A442" s="181"/>
      <c r="B442" s="181"/>
      <c r="C442" s="181"/>
      <c r="D442" s="181"/>
      <c r="E442" s="181"/>
      <c r="F442" s="181"/>
      <c r="G442" s="182"/>
      <c r="H442" s="181"/>
      <c r="I442" s="181"/>
      <c r="J442" s="181"/>
      <c r="K442" s="181"/>
      <c r="L442" s="181"/>
      <c r="M442" s="181"/>
      <c r="N442" s="181"/>
      <c r="O442" s="181"/>
      <c r="P442" s="181"/>
      <c r="Q442" s="226"/>
      <c r="R442" s="226"/>
      <c r="S442" s="226"/>
      <c r="T442" s="226"/>
      <c r="U442" s="227"/>
      <c r="V442" s="181"/>
      <c r="W442" s="181"/>
      <c r="X442" s="181"/>
      <c r="Y442" s="181"/>
      <c r="Z442" s="181"/>
      <c r="AA442" s="183"/>
    </row>
    <row r="443" spans="1:27" s="184" customFormat="1" hidden="1">
      <c r="A443" s="181"/>
      <c r="B443" s="181"/>
      <c r="C443" s="181"/>
      <c r="D443" s="181"/>
      <c r="E443" s="181"/>
      <c r="F443" s="181"/>
      <c r="G443" s="182"/>
      <c r="H443" s="181"/>
      <c r="I443" s="181"/>
      <c r="J443" s="181"/>
      <c r="K443" s="181"/>
      <c r="L443" s="181"/>
      <c r="M443" s="181"/>
      <c r="N443" s="181"/>
      <c r="O443" s="181"/>
      <c r="P443" s="181"/>
      <c r="Q443" s="226"/>
      <c r="R443" s="226"/>
      <c r="S443" s="226"/>
      <c r="T443" s="226"/>
      <c r="U443" s="227"/>
      <c r="V443" s="181"/>
      <c r="W443" s="181"/>
      <c r="X443" s="181"/>
      <c r="Y443" s="181"/>
      <c r="Z443" s="181"/>
      <c r="AA443" s="183"/>
    </row>
    <row r="444" spans="1:27" s="184" customFormat="1" hidden="1">
      <c r="A444" s="181"/>
      <c r="B444" s="181"/>
      <c r="C444" s="181"/>
      <c r="D444" s="181"/>
      <c r="E444" s="181"/>
      <c r="F444" s="181"/>
      <c r="G444" s="182"/>
      <c r="H444" s="181"/>
      <c r="I444" s="181"/>
      <c r="J444" s="181"/>
      <c r="K444" s="181"/>
      <c r="L444" s="181"/>
      <c r="M444" s="181"/>
      <c r="N444" s="181"/>
      <c r="O444" s="181"/>
      <c r="P444" s="181"/>
      <c r="Q444" s="226"/>
      <c r="R444" s="226"/>
      <c r="S444" s="226"/>
      <c r="T444" s="226"/>
      <c r="U444" s="227"/>
      <c r="V444" s="181"/>
      <c r="W444" s="181"/>
      <c r="X444" s="181"/>
      <c r="Y444" s="181"/>
      <c r="Z444" s="181"/>
      <c r="AA444" s="183"/>
    </row>
    <row r="445" spans="1:27" s="184" customFormat="1" hidden="1">
      <c r="A445" s="181"/>
      <c r="B445" s="181"/>
      <c r="C445" s="181"/>
      <c r="D445" s="181"/>
      <c r="E445" s="181"/>
      <c r="F445" s="181"/>
      <c r="G445" s="182"/>
      <c r="H445" s="181"/>
      <c r="I445" s="181"/>
      <c r="J445" s="181"/>
      <c r="K445" s="181"/>
      <c r="L445" s="181"/>
      <c r="M445" s="181"/>
      <c r="N445" s="181"/>
      <c r="O445" s="181"/>
      <c r="P445" s="181"/>
      <c r="Q445" s="226"/>
      <c r="R445" s="226"/>
      <c r="S445" s="226"/>
      <c r="T445" s="226"/>
      <c r="U445" s="227"/>
      <c r="V445" s="181"/>
      <c r="W445" s="181"/>
      <c r="X445" s="181"/>
      <c r="Y445" s="181"/>
      <c r="Z445" s="181"/>
      <c r="AA445" s="183"/>
    </row>
    <row r="446" spans="1:27" s="184" customFormat="1" hidden="1">
      <c r="A446" s="181"/>
      <c r="B446" s="181"/>
      <c r="C446" s="181"/>
      <c r="D446" s="181"/>
      <c r="E446" s="181"/>
      <c r="F446" s="181"/>
      <c r="G446" s="182"/>
      <c r="H446" s="181"/>
      <c r="I446" s="181"/>
      <c r="J446" s="181"/>
      <c r="K446" s="181"/>
      <c r="L446" s="181"/>
      <c r="M446" s="181"/>
      <c r="N446" s="181"/>
      <c r="O446" s="181"/>
      <c r="P446" s="181"/>
      <c r="Q446" s="226"/>
      <c r="R446" s="226"/>
      <c r="S446" s="226"/>
      <c r="T446" s="226"/>
      <c r="U446" s="227"/>
      <c r="V446" s="181"/>
      <c r="W446" s="181"/>
      <c r="X446" s="181"/>
      <c r="Y446" s="181"/>
      <c r="Z446" s="181"/>
      <c r="AA446" s="183"/>
    </row>
    <row r="447" spans="1:27" s="184" customFormat="1" hidden="1">
      <c r="A447" s="181"/>
      <c r="B447" s="181"/>
      <c r="C447" s="181"/>
      <c r="D447" s="181"/>
      <c r="E447" s="181"/>
      <c r="F447" s="181"/>
      <c r="G447" s="182"/>
      <c r="H447" s="181"/>
      <c r="I447" s="181"/>
      <c r="J447" s="181"/>
      <c r="K447" s="181"/>
      <c r="L447" s="181"/>
      <c r="M447" s="181"/>
      <c r="N447" s="181"/>
      <c r="O447" s="181"/>
      <c r="P447" s="181"/>
      <c r="Q447" s="226"/>
      <c r="R447" s="226"/>
      <c r="S447" s="226"/>
      <c r="T447" s="226"/>
      <c r="U447" s="227"/>
      <c r="V447" s="181"/>
      <c r="W447" s="181"/>
      <c r="X447" s="181"/>
      <c r="Y447" s="181"/>
      <c r="Z447" s="181"/>
      <c r="AA447" s="183"/>
    </row>
    <row r="448" spans="1:27" s="184" customFormat="1" hidden="1">
      <c r="A448" s="181"/>
      <c r="B448" s="181"/>
      <c r="C448" s="181"/>
      <c r="D448" s="181"/>
      <c r="E448" s="181"/>
      <c r="F448" s="181"/>
      <c r="G448" s="182"/>
      <c r="H448" s="181"/>
      <c r="I448" s="181"/>
      <c r="J448" s="181"/>
      <c r="K448" s="181"/>
      <c r="L448" s="181"/>
      <c r="M448" s="181"/>
      <c r="N448" s="181"/>
      <c r="O448" s="181"/>
      <c r="P448" s="181"/>
      <c r="Q448" s="226"/>
      <c r="R448" s="226"/>
      <c r="S448" s="226"/>
      <c r="T448" s="226"/>
      <c r="U448" s="227"/>
      <c r="V448" s="181"/>
      <c r="W448" s="181"/>
      <c r="X448" s="181"/>
      <c r="Y448" s="181"/>
      <c r="Z448" s="181"/>
      <c r="AA448" s="183"/>
    </row>
    <row r="449" spans="1:27" s="184" customFormat="1" hidden="1">
      <c r="A449" s="181"/>
      <c r="B449" s="181"/>
      <c r="C449" s="181"/>
      <c r="D449" s="181"/>
      <c r="E449" s="181"/>
      <c r="F449" s="181"/>
      <c r="G449" s="182"/>
      <c r="H449" s="181"/>
      <c r="I449" s="181"/>
      <c r="J449" s="181"/>
      <c r="K449" s="181"/>
      <c r="L449" s="181"/>
      <c r="M449" s="181"/>
      <c r="N449" s="181"/>
      <c r="O449" s="181"/>
      <c r="P449" s="181"/>
      <c r="Q449" s="226"/>
      <c r="R449" s="226"/>
      <c r="S449" s="226"/>
      <c r="T449" s="226"/>
      <c r="U449" s="227"/>
      <c r="V449" s="181"/>
      <c r="W449" s="181"/>
      <c r="X449" s="181"/>
      <c r="Y449" s="181"/>
      <c r="Z449" s="181"/>
      <c r="AA449" s="183"/>
    </row>
    <row r="450" spans="1:27" s="184" customFormat="1" hidden="1">
      <c r="A450" s="181"/>
      <c r="B450" s="181"/>
      <c r="C450" s="181"/>
      <c r="D450" s="181"/>
      <c r="E450" s="181"/>
      <c r="F450" s="181"/>
      <c r="G450" s="182"/>
      <c r="H450" s="181"/>
      <c r="I450" s="181"/>
      <c r="J450" s="181"/>
      <c r="K450" s="181"/>
      <c r="L450" s="181"/>
      <c r="M450" s="181"/>
      <c r="N450" s="181"/>
      <c r="O450" s="181"/>
      <c r="P450" s="181"/>
      <c r="Q450" s="226"/>
      <c r="R450" s="226"/>
      <c r="S450" s="226"/>
      <c r="T450" s="226"/>
      <c r="U450" s="227"/>
      <c r="V450" s="181"/>
      <c r="W450" s="181"/>
      <c r="X450" s="181"/>
      <c r="Y450" s="181"/>
      <c r="Z450" s="181"/>
      <c r="AA450" s="183"/>
    </row>
    <row r="451" spans="1:27" s="184" customFormat="1" hidden="1">
      <c r="A451" s="181"/>
      <c r="B451" s="181"/>
      <c r="C451" s="181"/>
      <c r="D451" s="181"/>
      <c r="E451" s="181"/>
      <c r="F451" s="181"/>
      <c r="G451" s="182"/>
      <c r="H451" s="181"/>
      <c r="I451" s="181"/>
      <c r="J451" s="181"/>
      <c r="K451" s="181"/>
      <c r="L451" s="181"/>
      <c r="M451" s="181"/>
      <c r="N451" s="181"/>
      <c r="O451" s="181"/>
      <c r="P451" s="181"/>
      <c r="Q451" s="226"/>
      <c r="R451" s="226"/>
      <c r="S451" s="226"/>
      <c r="T451" s="226"/>
      <c r="U451" s="227"/>
      <c r="V451" s="181"/>
      <c r="W451" s="181"/>
      <c r="X451" s="181"/>
      <c r="Y451" s="181"/>
      <c r="Z451" s="181"/>
      <c r="AA451" s="183"/>
    </row>
    <row r="452" spans="1:27" s="184" customFormat="1" hidden="1">
      <c r="A452" s="181"/>
      <c r="B452" s="181"/>
      <c r="C452" s="181"/>
      <c r="D452" s="181"/>
      <c r="E452" s="181"/>
      <c r="F452" s="181"/>
      <c r="G452" s="182"/>
      <c r="H452" s="181"/>
      <c r="I452" s="181"/>
      <c r="J452" s="181"/>
      <c r="K452" s="181"/>
      <c r="L452" s="181"/>
      <c r="M452" s="181"/>
      <c r="N452" s="181"/>
      <c r="O452" s="181"/>
      <c r="P452" s="181"/>
      <c r="Q452" s="226"/>
      <c r="R452" s="226"/>
      <c r="S452" s="226"/>
      <c r="T452" s="226"/>
      <c r="U452" s="227"/>
      <c r="V452" s="181"/>
      <c r="W452" s="181"/>
      <c r="X452" s="181"/>
      <c r="Y452" s="181"/>
      <c r="Z452" s="181"/>
      <c r="AA452" s="183"/>
    </row>
    <row r="453" spans="1:27" s="184" customFormat="1" hidden="1">
      <c r="A453" s="181"/>
      <c r="B453" s="181"/>
      <c r="C453" s="181"/>
      <c r="D453" s="181"/>
      <c r="E453" s="181"/>
      <c r="F453" s="181"/>
      <c r="G453" s="182"/>
      <c r="H453" s="181"/>
      <c r="I453" s="181"/>
      <c r="J453" s="181"/>
      <c r="K453" s="181"/>
      <c r="L453" s="181"/>
      <c r="M453" s="181"/>
      <c r="N453" s="181"/>
      <c r="O453" s="181"/>
      <c r="P453" s="181"/>
      <c r="Q453" s="226"/>
      <c r="R453" s="226"/>
      <c r="S453" s="226"/>
      <c r="T453" s="226"/>
      <c r="U453" s="227"/>
      <c r="V453" s="181"/>
      <c r="W453" s="181"/>
      <c r="X453" s="181"/>
      <c r="Y453" s="181"/>
      <c r="Z453" s="181"/>
      <c r="AA453" s="183"/>
    </row>
    <row r="454" spans="1:27" s="184" customFormat="1" hidden="1">
      <c r="A454" s="181"/>
      <c r="B454" s="181"/>
      <c r="C454" s="181"/>
      <c r="D454" s="181"/>
      <c r="E454" s="181"/>
      <c r="F454" s="181"/>
      <c r="G454" s="182"/>
      <c r="H454" s="181"/>
      <c r="I454" s="181"/>
      <c r="J454" s="181"/>
      <c r="K454" s="181"/>
      <c r="L454" s="181"/>
      <c r="M454" s="181"/>
      <c r="N454" s="181"/>
      <c r="O454" s="181"/>
      <c r="P454" s="181"/>
      <c r="Q454" s="226"/>
      <c r="R454" s="226"/>
      <c r="S454" s="226"/>
      <c r="T454" s="226"/>
      <c r="U454" s="227"/>
      <c r="V454" s="181"/>
      <c r="W454" s="181"/>
      <c r="X454" s="181"/>
      <c r="Y454" s="181"/>
      <c r="Z454" s="181"/>
      <c r="AA454" s="183"/>
    </row>
    <row r="455" spans="1:27" s="184" customFormat="1" hidden="1">
      <c r="A455" s="181"/>
      <c r="B455" s="181"/>
      <c r="C455" s="181"/>
      <c r="D455" s="181"/>
      <c r="E455" s="181"/>
      <c r="F455" s="181"/>
      <c r="G455" s="182"/>
      <c r="H455" s="181"/>
      <c r="I455" s="181"/>
      <c r="J455" s="181"/>
      <c r="K455" s="181"/>
      <c r="L455" s="181"/>
      <c r="M455" s="181"/>
      <c r="N455" s="181"/>
      <c r="O455" s="181"/>
      <c r="P455" s="181"/>
      <c r="Q455" s="226"/>
      <c r="R455" s="226"/>
      <c r="S455" s="226"/>
      <c r="T455" s="226"/>
      <c r="U455" s="227"/>
      <c r="V455" s="181"/>
      <c r="W455" s="181"/>
      <c r="X455" s="181"/>
      <c r="Y455" s="181"/>
      <c r="Z455" s="181"/>
      <c r="AA455" s="183"/>
    </row>
    <row r="456" spans="1:27" s="184" customFormat="1" hidden="1">
      <c r="A456" s="181"/>
      <c r="B456" s="181"/>
      <c r="C456" s="181"/>
      <c r="D456" s="181"/>
      <c r="E456" s="181"/>
      <c r="F456" s="181"/>
      <c r="G456" s="182"/>
      <c r="H456" s="181"/>
      <c r="I456" s="181"/>
      <c r="J456" s="181"/>
      <c r="K456" s="181"/>
      <c r="L456" s="181"/>
      <c r="M456" s="181"/>
      <c r="N456" s="181"/>
      <c r="O456" s="181"/>
      <c r="P456" s="181"/>
      <c r="Q456" s="226"/>
      <c r="R456" s="226"/>
      <c r="S456" s="226"/>
      <c r="T456" s="226"/>
      <c r="U456" s="227"/>
      <c r="V456" s="181"/>
      <c r="W456" s="181"/>
      <c r="X456" s="181"/>
      <c r="Y456" s="181"/>
      <c r="Z456" s="181"/>
      <c r="AA456" s="183"/>
    </row>
    <row r="457" spans="1:27" s="184" customFormat="1" hidden="1">
      <c r="A457" s="181"/>
      <c r="B457" s="181"/>
      <c r="C457" s="181"/>
      <c r="D457" s="181"/>
      <c r="E457" s="181"/>
      <c r="F457" s="181"/>
      <c r="G457" s="182"/>
      <c r="H457" s="181"/>
      <c r="I457" s="181"/>
      <c r="J457" s="181"/>
      <c r="K457" s="181"/>
      <c r="L457" s="181"/>
      <c r="M457" s="181"/>
      <c r="N457" s="181"/>
      <c r="O457" s="181"/>
      <c r="P457" s="181"/>
      <c r="Q457" s="226"/>
      <c r="R457" s="226"/>
      <c r="S457" s="226"/>
      <c r="T457" s="226"/>
      <c r="U457" s="227"/>
      <c r="V457" s="181"/>
      <c r="W457" s="181"/>
      <c r="X457" s="181"/>
      <c r="Y457" s="181"/>
      <c r="Z457" s="181"/>
      <c r="AA457" s="183"/>
    </row>
    <row r="458" spans="1:27" s="184" customFormat="1" hidden="1">
      <c r="A458" s="181"/>
      <c r="B458" s="181"/>
      <c r="C458" s="181"/>
      <c r="D458" s="181"/>
      <c r="E458" s="181"/>
      <c r="F458" s="181"/>
      <c r="G458" s="182"/>
      <c r="H458" s="181"/>
      <c r="I458" s="181"/>
      <c r="J458" s="181"/>
      <c r="K458" s="181"/>
      <c r="L458" s="181"/>
      <c r="M458" s="181"/>
      <c r="N458" s="181"/>
      <c r="O458" s="181"/>
      <c r="P458" s="181"/>
      <c r="Q458" s="226"/>
      <c r="R458" s="226"/>
      <c r="S458" s="226"/>
      <c r="T458" s="226"/>
      <c r="U458" s="227"/>
      <c r="V458" s="181"/>
      <c r="W458" s="181"/>
      <c r="X458" s="181"/>
      <c r="Y458" s="181"/>
      <c r="Z458" s="181"/>
      <c r="AA458" s="183"/>
    </row>
    <row r="459" spans="1:27" s="184" customFormat="1" hidden="1">
      <c r="A459" s="181"/>
      <c r="B459" s="181"/>
      <c r="C459" s="181"/>
      <c r="D459" s="181"/>
      <c r="E459" s="181"/>
      <c r="F459" s="181"/>
      <c r="G459" s="182"/>
      <c r="H459" s="181"/>
      <c r="I459" s="181"/>
      <c r="J459" s="181"/>
      <c r="K459" s="181"/>
      <c r="L459" s="181"/>
      <c r="M459" s="181"/>
      <c r="N459" s="181"/>
      <c r="O459" s="181"/>
      <c r="P459" s="181"/>
      <c r="Q459" s="226"/>
      <c r="R459" s="226"/>
      <c r="S459" s="226"/>
      <c r="T459" s="226"/>
      <c r="U459" s="227"/>
      <c r="V459" s="181"/>
      <c r="W459" s="181"/>
      <c r="X459" s="181"/>
      <c r="Y459" s="181"/>
      <c r="Z459" s="181"/>
      <c r="AA459" s="183"/>
    </row>
    <row r="460" spans="1:27" s="184" customFormat="1" hidden="1">
      <c r="A460" s="181"/>
      <c r="B460" s="181"/>
      <c r="C460" s="181"/>
      <c r="D460" s="181"/>
      <c r="E460" s="181"/>
      <c r="F460" s="181"/>
      <c r="G460" s="182"/>
      <c r="H460" s="181"/>
      <c r="I460" s="181"/>
      <c r="J460" s="181"/>
      <c r="K460" s="181"/>
      <c r="L460" s="181"/>
      <c r="M460" s="181"/>
      <c r="N460" s="181"/>
      <c r="O460" s="181"/>
      <c r="P460" s="181"/>
      <c r="Q460" s="226"/>
      <c r="R460" s="226"/>
      <c r="S460" s="226"/>
      <c r="T460" s="226"/>
      <c r="U460" s="227"/>
      <c r="V460" s="181"/>
      <c r="W460" s="181"/>
      <c r="X460" s="181"/>
      <c r="Y460" s="181"/>
      <c r="Z460" s="181"/>
      <c r="AA460" s="183"/>
    </row>
    <row r="461" spans="1:27" s="184" customFormat="1" hidden="1">
      <c r="A461" s="181"/>
      <c r="B461" s="181"/>
      <c r="C461" s="181"/>
      <c r="D461" s="181"/>
      <c r="E461" s="181"/>
      <c r="F461" s="181"/>
      <c r="G461" s="182"/>
      <c r="H461" s="181"/>
      <c r="I461" s="181"/>
      <c r="J461" s="181"/>
      <c r="K461" s="181"/>
      <c r="L461" s="181"/>
      <c r="M461" s="181"/>
      <c r="N461" s="181"/>
      <c r="O461" s="181"/>
      <c r="P461" s="181"/>
      <c r="Q461" s="226"/>
      <c r="R461" s="226"/>
      <c r="S461" s="226"/>
      <c r="T461" s="226"/>
      <c r="U461" s="227"/>
      <c r="V461" s="181"/>
      <c r="W461" s="181"/>
      <c r="X461" s="181"/>
      <c r="Y461" s="181"/>
      <c r="Z461" s="181"/>
      <c r="AA461" s="183"/>
    </row>
    <row r="462" spans="1:27" s="184" customFormat="1" hidden="1">
      <c r="A462" s="181"/>
      <c r="B462" s="181"/>
      <c r="C462" s="181"/>
      <c r="D462" s="181"/>
      <c r="E462" s="181"/>
      <c r="F462" s="181"/>
      <c r="G462" s="182"/>
      <c r="H462" s="181"/>
      <c r="I462" s="181"/>
      <c r="J462" s="181"/>
      <c r="K462" s="181"/>
      <c r="L462" s="181"/>
      <c r="M462" s="181"/>
      <c r="N462" s="181"/>
      <c r="O462" s="181"/>
      <c r="P462" s="181"/>
      <c r="Q462" s="226"/>
      <c r="R462" s="226"/>
      <c r="S462" s="226"/>
      <c r="T462" s="226"/>
      <c r="U462" s="227"/>
      <c r="V462" s="181"/>
      <c r="W462" s="181"/>
      <c r="X462" s="181"/>
      <c r="Y462" s="181"/>
      <c r="Z462" s="181"/>
      <c r="AA462" s="183"/>
    </row>
    <row r="463" spans="1:27" s="184" customFormat="1" hidden="1">
      <c r="A463" s="181"/>
      <c r="B463" s="181"/>
      <c r="C463" s="181"/>
      <c r="D463" s="181"/>
      <c r="E463" s="181"/>
      <c r="F463" s="181"/>
      <c r="G463" s="182"/>
      <c r="H463" s="181"/>
      <c r="I463" s="181"/>
      <c r="J463" s="181"/>
      <c r="K463" s="181"/>
      <c r="L463" s="181"/>
      <c r="M463" s="181"/>
      <c r="N463" s="181"/>
      <c r="O463" s="181"/>
      <c r="P463" s="181"/>
      <c r="Q463" s="226"/>
      <c r="R463" s="226"/>
      <c r="S463" s="226"/>
      <c r="T463" s="226"/>
      <c r="U463" s="227"/>
      <c r="V463" s="181"/>
      <c r="W463" s="181"/>
      <c r="X463" s="181"/>
      <c r="Y463" s="181"/>
      <c r="Z463" s="181"/>
      <c r="AA463" s="183"/>
    </row>
    <row r="464" spans="1:27" s="184" customFormat="1" hidden="1">
      <c r="A464" s="181"/>
      <c r="B464" s="181"/>
      <c r="C464" s="181"/>
      <c r="D464" s="181"/>
      <c r="E464" s="181"/>
      <c r="F464" s="181"/>
      <c r="G464" s="182"/>
      <c r="H464" s="181"/>
      <c r="I464" s="181"/>
      <c r="J464" s="181"/>
      <c r="K464" s="181"/>
      <c r="L464" s="181"/>
      <c r="M464" s="181"/>
      <c r="N464" s="181"/>
      <c r="O464" s="181"/>
      <c r="P464" s="181"/>
      <c r="Q464" s="226"/>
      <c r="R464" s="226"/>
      <c r="S464" s="226"/>
      <c r="T464" s="226"/>
      <c r="U464" s="227"/>
      <c r="V464" s="181"/>
      <c r="W464" s="181"/>
      <c r="X464" s="181"/>
      <c r="Y464" s="181"/>
      <c r="Z464" s="181"/>
      <c r="AA464" s="183"/>
    </row>
    <row r="465" spans="1:27" s="184" customFormat="1" hidden="1">
      <c r="A465" s="181"/>
      <c r="B465" s="181"/>
      <c r="C465" s="181"/>
      <c r="D465" s="181"/>
      <c r="E465" s="181"/>
      <c r="F465" s="181"/>
      <c r="G465" s="182"/>
      <c r="H465" s="181"/>
      <c r="I465" s="181"/>
      <c r="J465" s="181"/>
      <c r="K465" s="181"/>
      <c r="L465" s="181"/>
      <c r="M465" s="181"/>
      <c r="N465" s="181"/>
      <c r="O465" s="181"/>
      <c r="P465" s="181"/>
      <c r="Q465" s="226"/>
      <c r="R465" s="226"/>
      <c r="S465" s="226"/>
      <c r="T465" s="226"/>
      <c r="U465" s="227"/>
      <c r="V465" s="181"/>
      <c r="W465" s="181"/>
      <c r="X465" s="181"/>
      <c r="Y465" s="181"/>
      <c r="Z465" s="181"/>
      <c r="AA465" s="183"/>
    </row>
    <row r="466" spans="1:27" s="184" customFormat="1" hidden="1">
      <c r="A466" s="181"/>
      <c r="B466" s="181"/>
      <c r="C466" s="181"/>
      <c r="D466" s="181"/>
      <c r="E466" s="181"/>
      <c r="F466" s="181"/>
      <c r="G466" s="182"/>
      <c r="H466" s="181"/>
      <c r="I466" s="181"/>
      <c r="J466" s="181"/>
      <c r="K466" s="181"/>
      <c r="L466" s="181"/>
      <c r="M466" s="181"/>
      <c r="N466" s="181"/>
      <c r="O466" s="181"/>
      <c r="P466" s="181"/>
      <c r="Q466" s="226"/>
      <c r="R466" s="226"/>
      <c r="S466" s="226"/>
      <c r="T466" s="226"/>
      <c r="U466" s="227"/>
      <c r="V466" s="181"/>
      <c r="W466" s="181"/>
      <c r="X466" s="181"/>
      <c r="Y466" s="181"/>
      <c r="Z466" s="181"/>
      <c r="AA466" s="183"/>
    </row>
    <row r="467" spans="1:27" s="184" customFormat="1" hidden="1">
      <c r="A467" s="181"/>
      <c r="B467" s="181"/>
      <c r="C467" s="181"/>
      <c r="D467" s="181"/>
      <c r="E467" s="181"/>
      <c r="F467" s="181"/>
      <c r="G467" s="182"/>
      <c r="H467" s="181"/>
      <c r="I467" s="181"/>
      <c r="J467" s="181"/>
      <c r="K467" s="181"/>
      <c r="L467" s="181"/>
      <c r="M467" s="181"/>
      <c r="N467" s="181"/>
      <c r="O467" s="181"/>
      <c r="P467" s="181"/>
      <c r="Q467" s="226"/>
      <c r="R467" s="226"/>
      <c r="S467" s="226"/>
      <c r="T467" s="226"/>
      <c r="U467" s="227"/>
      <c r="V467" s="181"/>
      <c r="W467" s="181"/>
      <c r="X467" s="181"/>
      <c r="Y467" s="181"/>
      <c r="Z467" s="181"/>
      <c r="AA467" s="183"/>
    </row>
    <row r="468" spans="1:27" s="184" customFormat="1" hidden="1">
      <c r="A468" s="181"/>
      <c r="B468" s="181"/>
      <c r="C468" s="181"/>
      <c r="D468" s="181"/>
      <c r="E468" s="181"/>
      <c r="F468" s="181"/>
      <c r="G468" s="182"/>
      <c r="H468" s="181"/>
      <c r="I468" s="181"/>
      <c r="J468" s="181"/>
      <c r="K468" s="181"/>
      <c r="L468" s="181"/>
      <c r="M468" s="181"/>
      <c r="N468" s="181"/>
      <c r="O468" s="181"/>
      <c r="P468" s="181"/>
      <c r="Q468" s="226"/>
      <c r="R468" s="226"/>
      <c r="S468" s="226"/>
      <c r="T468" s="226"/>
      <c r="U468" s="227"/>
      <c r="V468" s="181"/>
      <c r="W468" s="181"/>
      <c r="X468" s="181"/>
      <c r="Y468" s="181"/>
      <c r="Z468" s="181"/>
      <c r="AA468" s="183"/>
    </row>
    <row r="469" spans="1:27" s="184" customFormat="1" hidden="1">
      <c r="A469" s="181"/>
      <c r="B469" s="181"/>
      <c r="C469" s="181"/>
      <c r="D469" s="181"/>
      <c r="E469" s="181"/>
      <c r="F469" s="181"/>
      <c r="G469" s="182"/>
      <c r="H469" s="181"/>
      <c r="I469" s="181"/>
      <c r="J469" s="181"/>
      <c r="K469" s="181"/>
      <c r="L469" s="181"/>
      <c r="M469" s="181"/>
      <c r="N469" s="181"/>
      <c r="O469" s="181"/>
      <c r="P469" s="181"/>
      <c r="Q469" s="226"/>
      <c r="R469" s="226"/>
      <c r="S469" s="226"/>
      <c r="T469" s="226"/>
      <c r="U469" s="227"/>
      <c r="V469" s="181"/>
      <c r="W469" s="181"/>
      <c r="X469" s="181"/>
      <c r="Y469" s="181"/>
      <c r="Z469" s="181"/>
      <c r="AA469" s="183"/>
    </row>
    <row r="470" spans="1:27" s="184" customFormat="1" hidden="1">
      <c r="A470" s="181"/>
      <c r="B470" s="181"/>
      <c r="C470" s="181"/>
      <c r="D470" s="181"/>
      <c r="E470" s="181"/>
      <c r="F470" s="181"/>
      <c r="G470" s="182"/>
      <c r="H470" s="181"/>
      <c r="I470" s="181"/>
      <c r="J470" s="181"/>
      <c r="K470" s="181"/>
      <c r="L470" s="181"/>
      <c r="M470" s="181"/>
      <c r="N470" s="181"/>
      <c r="O470" s="181"/>
      <c r="P470" s="181"/>
      <c r="Q470" s="226"/>
      <c r="R470" s="226"/>
      <c r="S470" s="226"/>
      <c r="T470" s="226"/>
      <c r="U470" s="227"/>
      <c r="V470" s="181"/>
      <c r="W470" s="181"/>
      <c r="X470" s="181"/>
      <c r="Y470" s="181"/>
      <c r="Z470" s="181"/>
      <c r="AA470" s="183"/>
    </row>
    <row r="471" spans="1:27" s="184" customFormat="1" hidden="1">
      <c r="A471" s="181"/>
      <c r="B471" s="181"/>
      <c r="C471" s="181"/>
      <c r="D471" s="181"/>
      <c r="E471" s="181"/>
      <c r="F471" s="181"/>
      <c r="G471" s="182"/>
      <c r="H471" s="181"/>
      <c r="I471" s="181"/>
      <c r="J471" s="181"/>
      <c r="K471" s="181"/>
      <c r="L471" s="181"/>
      <c r="M471" s="181"/>
      <c r="N471" s="181"/>
      <c r="O471" s="181"/>
      <c r="P471" s="181"/>
      <c r="Q471" s="226"/>
      <c r="R471" s="226"/>
      <c r="S471" s="226"/>
      <c r="T471" s="226"/>
      <c r="U471" s="227"/>
      <c r="V471" s="181"/>
      <c r="W471" s="181"/>
      <c r="X471" s="181"/>
      <c r="Y471" s="181"/>
      <c r="Z471" s="181"/>
      <c r="AA471" s="183"/>
    </row>
    <row r="472" spans="1:27" s="184" customFormat="1" hidden="1">
      <c r="A472" s="181"/>
      <c r="B472" s="181"/>
      <c r="C472" s="181"/>
      <c r="D472" s="181"/>
      <c r="E472" s="181"/>
      <c r="F472" s="181"/>
      <c r="G472" s="182"/>
      <c r="H472" s="181"/>
      <c r="I472" s="181"/>
      <c r="J472" s="181"/>
      <c r="K472" s="181"/>
      <c r="L472" s="181"/>
      <c r="M472" s="181"/>
      <c r="N472" s="181"/>
      <c r="O472" s="181"/>
      <c r="P472" s="181"/>
      <c r="Q472" s="226"/>
      <c r="R472" s="226"/>
      <c r="S472" s="226"/>
      <c r="T472" s="226"/>
      <c r="U472" s="227"/>
      <c r="V472" s="181"/>
      <c r="W472" s="181"/>
      <c r="X472" s="181"/>
      <c r="Y472" s="181"/>
      <c r="Z472" s="181"/>
      <c r="AA472" s="183"/>
    </row>
    <row r="473" spans="1:27" s="184" customFormat="1" hidden="1">
      <c r="A473" s="181"/>
      <c r="B473" s="181"/>
      <c r="C473" s="181"/>
      <c r="D473" s="181"/>
      <c r="E473" s="181"/>
      <c r="F473" s="181"/>
      <c r="G473" s="182"/>
      <c r="H473" s="181"/>
      <c r="I473" s="181"/>
      <c r="J473" s="181"/>
      <c r="K473" s="181"/>
      <c r="L473" s="181"/>
      <c r="M473" s="181"/>
      <c r="N473" s="181"/>
      <c r="O473" s="181"/>
      <c r="P473" s="181"/>
      <c r="Q473" s="226"/>
      <c r="R473" s="226"/>
      <c r="S473" s="226"/>
      <c r="T473" s="226"/>
      <c r="U473" s="227"/>
      <c r="V473" s="181"/>
      <c r="W473" s="181"/>
      <c r="X473" s="181"/>
      <c r="Y473" s="181"/>
      <c r="Z473" s="181"/>
      <c r="AA473" s="183"/>
    </row>
    <row r="474" spans="1:27" s="184" customFormat="1" hidden="1">
      <c r="A474" s="181"/>
      <c r="B474" s="181"/>
      <c r="C474" s="181"/>
      <c r="D474" s="181"/>
      <c r="E474" s="181"/>
      <c r="F474" s="181"/>
      <c r="G474" s="182"/>
      <c r="H474" s="181"/>
      <c r="I474" s="181"/>
      <c r="J474" s="181"/>
      <c r="K474" s="181"/>
      <c r="L474" s="181"/>
      <c r="M474" s="181"/>
      <c r="N474" s="181"/>
      <c r="O474" s="181"/>
      <c r="P474" s="181"/>
      <c r="Q474" s="226"/>
      <c r="R474" s="226"/>
      <c r="S474" s="226"/>
      <c r="T474" s="226"/>
      <c r="U474" s="227"/>
      <c r="V474" s="181"/>
      <c r="W474" s="181"/>
      <c r="X474" s="181"/>
      <c r="Y474" s="181"/>
      <c r="Z474" s="181"/>
      <c r="AA474" s="183"/>
    </row>
    <row r="475" spans="1:27" s="184" customFormat="1" hidden="1">
      <c r="A475" s="181"/>
      <c r="B475" s="181"/>
      <c r="C475" s="181"/>
      <c r="D475" s="181"/>
      <c r="E475" s="181"/>
      <c r="F475" s="181"/>
      <c r="G475" s="182"/>
      <c r="H475" s="181"/>
      <c r="I475" s="181"/>
      <c r="J475" s="181"/>
      <c r="K475" s="181"/>
      <c r="L475" s="181"/>
      <c r="M475" s="181"/>
      <c r="N475" s="181"/>
      <c r="O475" s="181"/>
      <c r="P475" s="181"/>
      <c r="Q475" s="133"/>
      <c r="R475" s="133"/>
      <c r="S475" s="133"/>
      <c r="T475" s="133"/>
      <c r="U475" s="151"/>
      <c r="V475" s="181"/>
      <c r="W475" s="181"/>
      <c r="X475" s="181"/>
      <c r="Y475" s="181"/>
      <c r="Z475" s="181"/>
      <c r="AA475" s="183"/>
    </row>
    <row r="476" spans="1:27" s="184" customFormat="1" hidden="1">
      <c r="A476" s="181"/>
      <c r="B476" s="181"/>
      <c r="C476" s="181"/>
      <c r="D476" s="181"/>
      <c r="E476" s="181"/>
      <c r="F476" s="181"/>
      <c r="G476" s="182"/>
      <c r="H476" s="181"/>
      <c r="I476" s="181"/>
      <c r="J476" s="181"/>
      <c r="K476" s="181"/>
      <c r="L476" s="181"/>
      <c r="M476" s="181"/>
      <c r="N476" s="181"/>
      <c r="O476" s="181"/>
      <c r="P476" s="181"/>
      <c r="Q476" s="133"/>
      <c r="R476" s="133"/>
      <c r="S476" s="133"/>
      <c r="T476" s="133"/>
      <c r="U476" s="151"/>
      <c r="V476" s="181"/>
      <c r="W476" s="181"/>
      <c r="X476" s="181"/>
      <c r="Y476" s="181"/>
      <c r="Z476" s="181"/>
      <c r="AA476" s="183"/>
    </row>
    <row r="477" spans="1:27" s="184" customFormat="1" hidden="1">
      <c r="A477" s="181"/>
      <c r="B477" s="181"/>
      <c r="C477" s="181"/>
      <c r="D477" s="181"/>
      <c r="E477" s="181"/>
      <c r="F477" s="181"/>
      <c r="G477" s="182"/>
      <c r="H477" s="181"/>
      <c r="I477" s="181"/>
      <c r="J477" s="181"/>
      <c r="K477" s="181"/>
      <c r="L477" s="181"/>
      <c r="M477" s="181"/>
      <c r="N477" s="181"/>
      <c r="O477" s="181"/>
      <c r="P477" s="181"/>
      <c r="Q477" s="133"/>
      <c r="R477" s="133"/>
      <c r="S477" s="133"/>
      <c r="T477" s="133"/>
      <c r="U477" s="151"/>
      <c r="V477" s="181"/>
      <c r="W477" s="181"/>
      <c r="X477" s="181"/>
      <c r="Y477" s="181"/>
      <c r="Z477" s="181"/>
      <c r="AA477" s="183"/>
    </row>
    <row r="478" spans="1:27" s="184" customFormat="1" hidden="1">
      <c r="A478" s="181"/>
      <c r="B478" s="181"/>
      <c r="C478" s="181"/>
      <c r="D478" s="181"/>
      <c r="E478" s="181"/>
      <c r="F478" s="181"/>
      <c r="G478" s="182"/>
      <c r="H478" s="181"/>
      <c r="I478" s="181"/>
      <c r="J478" s="181"/>
      <c r="K478" s="181"/>
      <c r="L478" s="181"/>
      <c r="M478" s="181"/>
      <c r="N478" s="181"/>
      <c r="O478" s="181"/>
      <c r="P478" s="181"/>
      <c r="Q478" s="133"/>
      <c r="R478" s="133"/>
      <c r="S478" s="133"/>
      <c r="T478" s="133"/>
      <c r="U478" s="151"/>
      <c r="V478" s="181"/>
      <c r="W478" s="181"/>
      <c r="X478" s="181"/>
      <c r="Y478" s="181"/>
      <c r="Z478" s="181"/>
      <c r="AA478" s="183"/>
    </row>
    <row r="479" spans="1:27" s="184" customFormat="1" hidden="1">
      <c r="A479" s="181"/>
      <c r="B479" s="181"/>
      <c r="C479" s="181"/>
      <c r="D479" s="181"/>
      <c r="E479" s="181"/>
      <c r="F479" s="181"/>
      <c r="G479" s="182"/>
      <c r="H479" s="181"/>
      <c r="I479" s="181"/>
      <c r="J479" s="181"/>
      <c r="K479" s="181"/>
      <c r="L479" s="181"/>
      <c r="M479" s="181"/>
      <c r="N479" s="181"/>
      <c r="O479" s="181"/>
      <c r="P479" s="181"/>
      <c r="Q479" s="133"/>
      <c r="R479" s="133"/>
      <c r="S479" s="133"/>
      <c r="T479" s="133"/>
      <c r="U479" s="151"/>
      <c r="V479" s="181"/>
      <c r="W479" s="181"/>
      <c r="X479" s="181"/>
      <c r="Y479" s="181"/>
      <c r="Z479" s="181"/>
      <c r="AA479" s="183"/>
    </row>
    <row r="480" spans="1:27" s="184" customFormat="1" hidden="1">
      <c r="A480" s="181"/>
      <c r="B480" s="181"/>
      <c r="C480" s="181"/>
      <c r="D480" s="181"/>
      <c r="E480" s="181"/>
      <c r="F480" s="181"/>
      <c r="G480" s="182"/>
      <c r="H480" s="181"/>
      <c r="I480" s="181"/>
      <c r="J480" s="181"/>
      <c r="K480" s="181"/>
      <c r="L480" s="181"/>
      <c r="M480" s="181"/>
      <c r="N480" s="181"/>
      <c r="O480" s="181"/>
      <c r="P480" s="181"/>
      <c r="Q480" s="133"/>
      <c r="R480" s="133"/>
      <c r="S480" s="133"/>
      <c r="T480" s="133"/>
      <c r="U480" s="151"/>
      <c r="V480" s="181"/>
      <c r="W480" s="181"/>
      <c r="X480" s="181"/>
      <c r="Y480" s="181"/>
      <c r="Z480" s="181"/>
      <c r="AA480" s="183"/>
    </row>
    <row r="481" spans="1:27" s="184" customFormat="1" hidden="1">
      <c r="A481" s="181"/>
      <c r="B481" s="181"/>
      <c r="C481" s="181"/>
      <c r="D481" s="181"/>
      <c r="E481" s="181"/>
      <c r="F481" s="181"/>
      <c r="G481" s="182"/>
      <c r="H481" s="181"/>
      <c r="I481" s="181"/>
      <c r="J481" s="181"/>
      <c r="K481" s="181"/>
      <c r="L481" s="181"/>
      <c r="M481" s="181"/>
      <c r="N481" s="181"/>
      <c r="O481" s="181"/>
      <c r="P481" s="181"/>
      <c r="Q481" s="181"/>
      <c r="R481" s="181"/>
      <c r="S481" s="181"/>
      <c r="T481" s="181"/>
      <c r="U481" s="259"/>
      <c r="V481" s="181"/>
      <c r="W481" s="181"/>
      <c r="X481" s="181"/>
      <c r="Y481" s="181"/>
      <c r="Z481" s="181"/>
      <c r="AA481" s="183"/>
    </row>
    <row r="482" spans="1:27" s="184" customFormat="1" hidden="1">
      <c r="A482" s="181"/>
      <c r="B482" s="181"/>
      <c r="C482" s="181"/>
      <c r="D482" s="181"/>
      <c r="E482" s="181"/>
      <c r="F482" s="181"/>
      <c r="G482" s="182"/>
      <c r="H482" s="181"/>
      <c r="I482" s="181"/>
      <c r="J482" s="181"/>
      <c r="K482" s="181"/>
      <c r="L482" s="181"/>
      <c r="M482" s="181"/>
      <c r="N482" s="181"/>
      <c r="O482" s="181"/>
      <c r="P482" s="181"/>
      <c r="Q482" s="181"/>
      <c r="R482" s="181"/>
      <c r="S482" s="181"/>
      <c r="T482" s="181"/>
      <c r="U482" s="238"/>
      <c r="V482" s="181"/>
      <c r="W482" s="181"/>
      <c r="X482" s="181"/>
      <c r="Y482" s="181"/>
      <c r="Z482" s="181"/>
      <c r="AA482" s="183"/>
    </row>
    <row r="483" spans="1:27" s="184" customFormat="1" hidden="1">
      <c r="A483" s="181"/>
      <c r="B483" s="181"/>
      <c r="C483" s="181"/>
      <c r="D483" s="181"/>
      <c r="E483" s="181"/>
      <c r="F483" s="181"/>
      <c r="G483" s="182"/>
      <c r="H483" s="181"/>
      <c r="I483" s="181"/>
      <c r="J483" s="181"/>
      <c r="K483" s="181"/>
      <c r="L483" s="181"/>
      <c r="M483" s="181"/>
      <c r="N483" s="181"/>
      <c r="O483" s="181"/>
      <c r="P483" s="181"/>
      <c r="Q483" s="181"/>
      <c r="R483" s="181"/>
      <c r="S483" s="181"/>
      <c r="T483" s="181"/>
      <c r="U483" s="238"/>
      <c r="V483" s="181"/>
      <c r="W483" s="181"/>
      <c r="X483" s="181"/>
      <c r="Y483" s="181"/>
      <c r="Z483" s="181"/>
      <c r="AA483" s="183"/>
    </row>
    <row r="484" spans="1:27" s="184" customFormat="1" hidden="1">
      <c r="A484" s="181"/>
      <c r="B484" s="181"/>
      <c r="C484" s="181"/>
      <c r="D484" s="181"/>
      <c r="E484" s="181"/>
      <c r="F484" s="181"/>
      <c r="G484" s="182"/>
      <c r="H484" s="181"/>
      <c r="I484" s="181"/>
      <c r="J484" s="181"/>
      <c r="K484" s="181"/>
      <c r="L484" s="181"/>
      <c r="M484" s="181"/>
      <c r="N484" s="181"/>
      <c r="O484" s="181"/>
      <c r="P484" s="181"/>
      <c r="Q484" s="181"/>
      <c r="R484" s="181"/>
      <c r="S484" s="181"/>
      <c r="T484" s="181"/>
      <c r="U484" s="238"/>
      <c r="V484" s="181"/>
      <c r="W484" s="181"/>
      <c r="X484" s="181"/>
      <c r="Y484" s="181"/>
      <c r="Z484" s="181"/>
      <c r="AA484" s="183"/>
    </row>
    <row r="485" spans="1:27" s="184" customFormat="1" hidden="1">
      <c r="A485" s="181"/>
      <c r="B485" s="181"/>
      <c r="C485" s="181"/>
      <c r="D485" s="181"/>
      <c r="E485" s="181"/>
      <c r="F485" s="181"/>
      <c r="G485" s="182"/>
      <c r="H485" s="181"/>
      <c r="I485" s="181"/>
      <c r="J485" s="181"/>
      <c r="K485" s="181"/>
      <c r="L485" s="181"/>
      <c r="M485" s="181"/>
      <c r="N485" s="181"/>
      <c r="O485" s="181"/>
      <c r="P485" s="181"/>
      <c r="Q485" s="181"/>
      <c r="R485" s="181"/>
      <c r="S485" s="181"/>
      <c r="T485" s="181"/>
      <c r="U485" s="238"/>
      <c r="V485" s="181"/>
      <c r="W485" s="181"/>
      <c r="X485" s="181"/>
      <c r="Y485" s="181"/>
      <c r="Z485" s="181"/>
      <c r="AA485" s="183"/>
    </row>
    <row r="486" spans="1:27" s="184" customFormat="1" hidden="1">
      <c r="A486" s="181"/>
      <c r="B486" s="181"/>
      <c r="C486" s="181"/>
      <c r="D486" s="181"/>
      <c r="E486" s="181"/>
      <c r="F486" s="181"/>
      <c r="G486" s="182"/>
      <c r="H486" s="185"/>
      <c r="I486" s="181"/>
      <c r="J486" s="181"/>
      <c r="K486" s="181"/>
      <c r="L486" s="181"/>
      <c r="M486" s="181"/>
      <c r="N486" s="181"/>
      <c r="O486" s="185"/>
      <c r="P486" s="181"/>
      <c r="Q486" s="181"/>
      <c r="R486" s="181"/>
      <c r="S486" s="181"/>
      <c r="T486" s="181"/>
      <c r="U486" s="238"/>
      <c r="V486" s="181"/>
      <c r="W486" s="181"/>
      <c r="X486" s="181"/>
      <c r="Y486" s="181"/>
      <c r="Z486" s="181"/>
      <c r="AA486" s="183"/>
    </row>
    <row r="487" spans="1:27" s="184" customFormat="1" hidden="1">
      <c r="A487" s="181"/>
      <c r="B487" s="181"/>
      <c r="C487" s="181"/>
      <c r="D487" s="181"/>
      <c r="E487" s="181"/>
      <c r="F487" s="181"/>
      <c r="G487" s="182"/>
      <c r="H487" s="185"/>
      <c r="I487" s="181"/>
      <c r="J487" s="181"/>
      <c r="K487" s="185"/>
      <c r="L487" s="181"/>
      <c r="M487" s="181"/>
      <c r="N487" s="181"/>
      <c r="O487" s="185"/>
      <c r="P487" s="181"/>
      <c r="Q487" s="181"/>
      <c r="R487" s="181"/>
      <c r="S487" s="181"/>
      <c r="T487" s="181"/>
      <c r="U487" s="238"/>
      <c r="V487" s="181"/>
      <c r="W487" s="181"/>
      <c r="X487" s="181"/>
      <c r="Y487" s="181"/>
      <c r="Z487" s="181"/>
      <c r="AA487" s="183"/>
    </row>
    <row r="488" spans="1:27" s="184" customFormat="1" hidden="1">
      <c r="A488" s="181"/>
      <c r="B488" s="181"/>
      <c r="C488" s="181"/>
      <c r="D488" s="181"/>
      <c r="E488" s="181"/>
      <c r="F488" s="181"/>
      <c r="G488" s="182"/>
      <c r="H488" s="181"/>
      <c r="I488" s="181"/>
      <c r="J488" s="186"/>
      <c r="K488" s="181"/>
      <c r="L488" s="181"/>
      <c r="M488" s="181"/>
      <c r="N488" s="181"/>
      <c r="O488" s="181"/>
      <c r="P488" s="181"/>
      <c r="Q488" s="181"/>
      <c r="R488" s="181"/>
      <c r="S488" s="181"/>
      <c r="T488" s="181"/>
      <c r="U488" s="259"/>
      <c r="V488" s="181"/>
      <c r="W488" s="181"/>
      <c r="X488" s="181"/>
      <c r="Y488" s="181"/>
      <c r="Z488" s="181"/>
      <c r="AA488" s="183"/>
    </row>
    <row r="489" spans="1:27" s="184" customFormat="1" hidden="1">
      <c r="A489" s="181"/>
      <c r="B489" s="181"/>
      <c r="C489" s="181"/>
      <c r="D489" s="181"/>
      <c r="E489" s="181"/>
      <c r="F489" s="181"/>
      <c r="G489" s="182"/>
      <c r="H489" s="181"/>
      <c r="I489" s="181"/>
      <c r="J489" s="181"/>
      <c r="K489" s="181"/>
      <c r="L489" s="181"/>
      <c r="M489" s="181"/>
      <c r="N489" s="181"/>
      <c r="O489" s="181"/>
      <c r="P489" s="181"/>
      <c r="Q489" s="181"/>
      <c r="R489" s="181"/>
      <c r="S489" s="181"/>
      <c r="T489" s="181"/>
      <c r="U489" s="259"/>
      <c r="V489" s="181"/>
      <c r="W489" s="181"/>
      <c r="X489" s="181"/>
      <c r="Y489" s="181"/>
      <c r="Z489" s="181"/>
      <c r="AA489" s="183"/>
    </row>
    <row r="490" spans="1:27" s="184" customFormat="1" hidden="1">
      <c r="A490" s="181"/>
      <c r="B490" s="181"/>
      <c r="C490" s="181"/>
      <c r="D490" s="181"/>
      <c r="E490" s="181"/>
      <c r="F490" s="181"/>
      <c r="G490" s="182"/>
      <c r="H490" s="181"/>
      <c r="I490" s="181"/>
      <c r="J490" s="181"/>
      <c r="K490" s="181"/>
      <c r="L490" s="181"/>
      <c r="M490" s="181"/>
      <c r="N490" s="181"/>
      <c r="O490" s="181"/>
      <c r="P490" s="181"/>
      <c r="Q490" s="181"/>
      <c r="R490" s="181"/>
      <c r="S490" s="181"/>
      <c r="T490" s="181"/>
      <c r="U490" s="259"/>
      <c r="V490" s="181"/>
      <c r="W490" s="181"/>
      <c r="X490" s="181"/>
      <c r="Y490" s="181"/>
      <c r="Z490" s="181"/>
      <c r="AA490" s="183"/>
    </row>
    <row r="491" spans="1:27" s="184" customFormat="1" hidden="1">
      <c r="A491" s="181"/>
      <c r="B491" s="181"/>
      <c r="C491" s="181"/>
      <c r="D491" s="181"/>
      <c r="E491" s="181"/>
      <c r="F491" s="181"/>
      <c r="G491" s="182"/>
      <c r="H491" s="181"/>
      <c r="I491" s="181"/>
      <c r="J491" s="181"/>
      <c r="K491" s="181"/>
      <c r="L491" s="181"/>
      <c r="M491" s="181"/>
      <c r="N491" s="181"/>
      <c r="O491" s="181"/>
      <c r="P491" s="181"/>
      <c r="Q491" s="181"/>
      <c r="R491" s="181"/>
      <c r="S491" s="181"/>
      <c r="T491" s="181"/>
      <c r="U491" s="259"/>
      <c r="V491" s="181"/>
      <c r="W491" s="181"/>
      <c r="X491" s="181"/>
      <c r="Y491" s="181"/>
      <c r="Z491" s="181"/>
      <c r="AA491" s="183"/>
    </row>
    <row r="492" spans="1:27" s="184" customFormat="1" hidden="1">
      <c r="A492" s="181"/>
      <c r="B492" s="181"/>
      <c r="C492" s="181"/>
      <c r="D492" s="181"/>
      <c r="E492" s="181"/>
      <c r="F492" s="181"/>
      <c r="G492" s="182"/>
      <c r="H492" s="181"/>
      <c r="I492" s="181"/>
      <c r="J492" s="181"/>
      <c r="K492" s="181"/>
      <c r="L492" s="181"/>
      <c r="M492" s="181"/>
      <c r="N492" s="181"/>
      <c r="O492" s="181"/>
      <c r="P492" s="181"/>
      <c r="Q492" s="181"/>
      <c r="R492" s="181"/>
      <c r="S492" s="181"/>
      <c r="T492" s="181"/>
      <c r="U492" s="259"/>
      <c r="V492" s="181"/>
      <c r="W492" s="181"/>
      <c r="X492" s="181"/>
      <c r="Y492" s="181"/>
      <c r="Z492" s="181"/>
      <c r="AA492" s="183"/>
    </row>
    <row r="493" spans="1:27" s="184" customFormat="1" hidden="1">
      <c r="A493" s="181"/>
      <c r="B493" s="181"/>
      <c r="C493" s="181"/>
      <c r="D493" s="181"/>
      <c r="E493" s="181"/>
      <c r="F493" s="181"/>
      <c r="G493" s="182"/>
      <c r="H493" s="181"/>
      <c r="I493" s="181"/>
      <c r="J493" s="181"/>
      <c r="K493" s="181"/>
      <c r="L493" s="181"/>
      <c r="M493" s="181"/>
      <c r="N493" s="181"/>
      <c r="O493" s="181"/>
      <c r="P493" s="181"/>
      <c r="Q493" s="181"/>
      <c r="R493" s="181"/>
      <c r="S493" s="181"/>
      <c r="T493" s="181"/>
      <c r="U493" s="259"/>
      <c r="V493" s="181"/>
      <c r="W493" s="181"/>
      <c r="X493" s="181"/>
      <c r="Y493" s="181"/>
      <c r="Z493" s="181"/>
      <c r="AA493" s="183"/>
    </row>
    <row r="494" spans="1:27" s="184" customFormat="1" hidden="1">
      <c r="A494" s="181"/>
      <c r="B494" s="181"/>
      <c r="C494" s="181"/>
      <c r="D494" s="181"/>
      <c r="E494" s="181"/>
      <c r="F494" s="181"/>
      <c r="G494" s="181"/>
      <c r="H494" s="181"/>
      <c r="I494" s="181"/>
      <c r="J494" s="181"/>
      <c r="K494" s="181"/>
      <c r="L494" s="181"/>
      <c r="M494" s="181"/>
      <c r="N494" s="181"/>
      <c r="O494" s="181"/>
      <c r="P494" s="181"/>
      <c r="Q494" s="181"/>
      <c r="R494" s="181"/>
      <c r="S494" s="181"/>
      <c r="T494" s="181"/>
      <c r="U494" s="259"/>
      <c r="V494" s="181"/>
      <c r="W494" s="181"/>
      <c r="X494" s="181"/>
      <c r="Y494" s="181"/>
      <c r="Z494" s="181"/>
      <c r="AA494" s="183"/>
    </row>
    <row r="495" spans="1:27" s="184" customFormat="1" hidden="1">
      <c r="A495" s="181"/>
      <c r="B495" s="181"/>
      <c r="C495" s="181"/>
      <c r="D495" s="181"/>
      <c r="E495" s="181"/>
      <c r="F495" s="181"/>
      <c r="G495" s="181"/>
      <c r="H495" s="181"/>
      <c r="I495" s="181"/>
      <c r="J495" s="181"/>
      <c r="K495" s="181"/>
      <c r="L495" s="181"/>
      <c r="M495" s="181"/>
      <c r="N495" s="181"/>
      <c r="O495" s="181"/>
      <c r="P495" s="181"/>
      <c r="Q495" s="181"/>
      <c r="R495" s="181"/>
      <c r="S495" s="181"/>
      <c r="T495" s="181"/>
      <c r="U495" s="259"/>
      <c r="V495" s="181"/>
      <c r="W495" s="181"/>
      <c r="X495" s="181"/>
      <c r="Y495" s="181"/>
      <c r="Z495" s="181"/>
      <c r="AA495" s="183"/>
    </row>
    <row r="496" spans="1:27" s="184" customFormat="1" hidden="1">
      <c r="A496" s="181"/>
      <c r="B496" s="181"/>
      <c r="C496" s="181"/>
      <c r="D496" s="181"/>
      <c r="E496" s="181"/>
      <c r="F496" s="181"/>
      <c r="G496" s="181"/>
      <c r="H496" s="181"/>
      <c r="I496" s="181"/>
      <c r="J496" s="181"/>
      <c r="K496" s="181"/>
      <c r="L496" s="181"/>
      <c r="M496" s="181"/>
      <c r="N496" s="181"/>
      <c r="O496" s="181"/>
      <c r="P496" s="181"/>
      <c r="Q496" s="181"/>
      <c r="R496" s="181"/>
      <c r="S496" s="181"/>
      <c r="T496" s="181"/>
      <c r="U496" s="259"/>
      <c r="V496" s="181"/>
      <c r="W496" s="181"/>
      <c r="X496" s="181"/>
      <c r="Y496" s="181"/>
      <c r="Z496" s="181"/>
      <c r="AA496" s="183"/>
    </row>
    <row r="497" spans="1:27" s="184" customFormat="1" hidden="1">
      <c r="A497" s="181"/>
      <c r="B497" s="181"/>
      <c r="C497" s="181"/>
      <c r="D497" s="181"/>
      <c r="E497" s="181"/>
      <c r="F497" s="181"/>
      <c r="G497" s="181"/>
      <c r="H497" s="181"/>
      <c r="I497" s="181"/>
      <c r="J497" s="181"/>
      <c r="K497" s="181"/>
      <c r="L497" s="181"/>
      <c r="M497" s="181"/>
      <c r="N497" s="181"/>
      <c r="O497" s="181"/>
      <c r="P497" s="181"/>
      <c r="Q497" s="181"/>
      <c r="R497" s="181"/>
      <c r="S497" s="181"/>
      <c r="T497" s="181"/>
      <c r="U497" s="259"/>
      <c r="V497" s="181"/>
      <c r="W497" s="181"/>
      <c r="X497" s="181"/>
      <c r="Y497" s="181"/>
      <c r="Z497" s="181"/>
      <c r="AA497" s="183"/>
    </row>
    <row r="498" spans="1:27" s="184" customFormat="1" hidden="1">
      <c r="A498" s="181"/>
      <c r="B498" s="181"/>
      <c r="C498" s="181"/>
      <c r="D498" s="181"/>
      <c r="E498" s="181"/>
      <c r="F498" s="181"/>
      <c r="G498" s="181"/>
      <c r="H498" s="181"/>
      <c r="I498" s="181"/>
      <c r="J498" s="181"/>
      <c r="K498" s="181"/>
      <c r="L498" s="181"/>
      <c r="M498" s="181"/>
      <c r="N498" s="181"/>
      <c r="O498" s="181"/>
      <c r="P498" s="181"/>
      <c r="Q498" s="181"/>
      <c r="R498" s="181"/>
      <c r="S498" s="181"/>
      <c r="T498" s="181"/>
      <c r="U498" s="259"/>
      <c r="V498" s="181"/>
      <c r="W498" s="181"/>
      <c r="X498" s="181"/>
      <c r="Y498" s="181"/>
      <c r="Z498" s="181"/>
      <c r="AA498" s="183"/>
    </row>
    <row r="499" spans="1:27" s="184" customFormat="1" hidden="1">
      <c r="A499" s="181"/>
      <c r="B499" s="181"/>
      <c r="C499" s="181"/>
      <c r="D499" s="181"/>
      <c r="E499" s="181"/>
      <c r="F499" s="181"/>
      <c r="G499" s="181"/>
      <c r="H499" s="181"/>
      <c r="I499" s="181"/>
      <c r="J499" s="181"/>
      <c r="K499" s="181"/>
      <c r="L499" s="181"/>
      <c r="M499" s="181"/>
      <c r="N499" s="181"/>
      <c r="O499" s="181"/>
      <c r="P499" s="181"/>
      <c r="Q499" s="181"/>
      <c r="R499" s="181"/>
      <c r="S499" s="181"/>
      <c r="T499" s="181"/>
      <c r="U499" s="259"/>
      <c r="V499" s="181"/>
      <c r="W499" s="181"/>
      <c r="X499" s="181"/>
      <c r="Y499" s="181"/>
      <c r="Z499" s="181"/>
      <c r="AA499" s="183"/>
    </row>
    <row r="500" spans="1:27" s="184" customFormat="1" hidden="1">
      <c r="A500" s="181"/>
      <c r="B500" s="181"/>
      <c r="C500" s="181"/>
      <c r="D500" s="181"/>
      <c r="E500" s="181"/>
      <c r="F500" s="181"/>
      <c r="G500" s="181"/>
      <c r="H500" s="181"/>
      <c r="I500" s="181"/>
      <c r="J500" s="181"/>
      <c r="K500" s="181"/>
      <c r="L500" s="181"/>
      <c r="M500" s="181"/>
      <c r="N500" s="181"/>
      <c r="O500" s="181"/>
      <c r="P500" s="181"/>
      <c r="Q500" s="181"/>
      <c r="R500" s="181"/>
      <c r="S500" s="181"/>
      <c r="T500" s="181"/>
      <c r="U500" s="259"/>
      <c r="V500" s="181"/>
      <c r="W500" s="181"/>
      <c r="X500" s="181"/>
      <c r="Y500" s="181"/>
      <c r="Z500" s="181"/>
      <c r="AA500" s="183"/>
    </row>
    <row r="501" spans="1:27" s="184" customFormat="1" hidden="1">
      <c r="A501" s="181"/>
      <c r="B501" s="181"/>
      <c r="C501" s="181"/>
      <c r="D501" s="181"/>
      <c r="E501" s="181"/>
      <c r="F501" s="181"/>
      <c r="G501" s="181"/>
      <c r="H501" s="181"/>
      <c r="I501" s="181"/>
      <c r="J501" s="181"/>
      <c r="K501" s="181"/>
      <c r="L501" s="181"/>
      <c r="M501" s="181"/>
      <c r="N501" s="181"/>
      <c r="O501" s="181"/>
      <c r="P501" s="181"/>
      <c r="Q501" s="181"/>
      <c r="R501" s="181"/>
      <c r="S501" s="181"/>
      <c r="T501" s="181"/>
      <c r="U501" s="259"/>
      <c r="V501" s="181"/>
      <c r="W501" s="181"/>
      <c r="X501" s="181"/>
      <c r="Y501" s="181"/>
      <c r="Z501" s="181"/>
      <c r="AA501" s="183"/>
    </row>
    <row r="502" spans="1:27" s="184" customFormat="1" hidden="1">
      <c r="A502" s="181"/>
      <c r="B502" s="181"/>
      <c r="C502" s="181"/>
      <c r="D502" s="181"/>
      <c r="E502" s="181"/>
      <c r="F502" s="181"/>
      <c r="G502" s="181"/>
      <c r="H502" s="181"/>
      <c r="I502" s="181"/>
      <c r="J502" s="181"/>
      <c r="K502" s="181"/>
      <c r="L502" s="181"/>
      <c r="M502" s="181"/>
      <c r="N502" s="181"/>
      <c r="O502" s="181"/>
      <c r="P502" s="181"/>
      <c r="Q502" s="181"/>
      <c r="R502" s="181"/>
      <c r="S502" s="181"/>
      <c r="T502" s="181"/>
      <c r="U502" s="259"/>
      <c r="V502" s="181"/>
      <c r="W502" s="181"/>
      <c r="X502" s="181"/>
      <c r="Y502" s="181"/>
      <c r="Z502" s="181"/>
      <c r="AA502" s="183"/>
    </row>
    <row r="503" spans="1:27" s="184" customFormat="1" hidden="1">
      <c r="A503" s="181"/>
      <c r="B503" s="181"/>
      <c r="C503" s="181"/>
      <c r="D503" s="181"/>
      <c r="E503" s="181"/>
      <c r="F503" s="181"/>
      <c r="G503" s="181"/>
      <c r="H503" s="181"/>
      <c r="I503" s="181"/>
      <c r="J503" s="181"/>
      <c r="K503" s="181"/>
      <c r="L503" s="181"/>
      <c r="M503" s="181"/>
      <c r="N503" s="181"/>
      <c r="O503" s="181"/>
      <c r="P503" s="181"/>
      <c r="Q503" s="181"/>
      <c r="R503" s="181"/>
      <c r="S503" s="181"/>
      <c r="T503" s="181"/>
      <c r="U503" s="259"/>
      <c r="V503" s="181"/>
      <c r="W503" s="181"/>
      <c r="X503" s="181"/>
      <c r="Y503" s="181"/>
      <c r="Z503" s="181"/>
      <c r="AA503" s="183"/>
    </row>
    <row r="504" spans="1:27" s="184" customFormat="1" hidden="1">
      <c r="A504" s="181"/>
      <c r="B504" s="181"/>
      <c r="C504" s="181"/>
      <c r="D504" s="181"/>
      <c r="E504" s="181"/>
      <c r="F504" s="181"/>
      <c r="G504" s="181"/>
      <c r="H504" s="181"/>
      <c r="I504" s="181"/>
      <c r="J504" s="186"/>
      <c r="K504" s="181"/>
      <c r="L504" s="181"/>
      <c r="M504" s="181"/>
      <c r="N504" s="181"/>
      <c r="O504" s="181"/>
      <c r="P504" s="181"/>
      <c r="Q504" s="181"/>
      <c r="R504" s="181"/>
      <c r="S504" s="181"/>
      <c r="T504" s="181"/>
      <c r="U504" s="259"/>
      <c r="V504" s="181"/>
      <c r="W504" s="181"/>
      <c r="X504" s="181"/>
      <c r="Y504" s="181"/>
      <c r="Z504" s="181"/>
      <c r="AA504" s="183"/>
    </row>
    <row r="505" spans="1:27" s="184" customFormat="1" hidden="1">
      <c r="A505" s="181"/>
      <c r="B505" s="181"/>
      <c r="C505" s="181"/>
      <c r="D505" s="181"/>
      <c r="E505" s="181"/>
      <c r="F505" s="181"/>
      <c r="G505" s="181"/>
      <c r="H505" s="181"/>
      <c r="I505" s="181"/>
      <c r="J505" s="181"/>
      <c r="K505" s="181"/>
      <c r="L505" s="181"/>
      <c r="M505" s="181"/>
      <c r="N505" s="181"/>
      <c r="O505" s="181"/>
      <c r="P505" s="181"/>
      <c r="Q505" s="181"/>
      <c r="R505" s="181"/>
      <c r="S505" s="181"/>
      <c r="T505" s="181"/>
      <c r="U505" s="259"/>
      <c r="V505" s="181"/>
      <c r="W505" s="181"/>
      <c r="X505" s="181"/>
      <c r="Y505" s="181"/>
      <c r="Z505" s="181"/>
      <c r="AA505" s="183"/>
    </row>
    <row r="506" spans="1:27" s="184" customFormat="1" hidden="1">
      <c r="A506" s="181"/>
      <c r="B506" s="181"/>
      <c r="C506" s="181"/>
      <c r="D506" s="181"/>
      <c r="E506" s="181"/>
      <c r="F506" s="181"/>
      <c r="G506" s="181"/>
      <c r="H506" s="181"/>
      <c r="I506" s="181"/>
      <c r="J506" s="181"/>
      <c r="K506" s="181"/>
      <c r="L506" s="181"/>
      <c r="M506" s="181"/>
      <c r="N506" s="181"/>
      <c r="O506" s="181"/>
      <c r="P506" s="181"/>
      <c r="Q506" s="181"/>
      <c r="R506" s="181"/>
      <c r="S506" s="181"/>
      <c r="T506" s="181"/>
      <c r="U506" s="259"/>
      <c r="V506" s="181"/>
      <c r="W506" s="181"/>
      <c r="X506" s="181"/>
      <c r="Y506" s="181"/>
      <c r="Z506" s="181"/>
      <c r="AA506" s="183"/>
    </row>
    <row r="507" spans="1:27" s="184" customFormat="1" hidden="1">
      <c r="A507" s="181"/>
      <c r="B507" s="181"/>
      <c r="C507" s="181"/>
      <c r="D507" s="181"/>
      <c r="E507" s="181"/>
      <c r="F507" s="181"/>
      <c r="G507" s="181"/>
      <c r="H507" s="181"/>
      <c r="I507" s="181"/>
      <c r="J507" s="181"/>
      <c r="K507" s="181"/>
      <c r="L507" s="181"/>
      <c r="M507" s="181"/>
      <c r="N507" s="181"/>
      <c r="O507" s="181"/>
      <c r="P507" s="181"/>
      <c r="Q507" s="181"/>
      <c r="R507" s="181"/>
      <c r="S507" s="181"/>
      <c r="T507" s="181"/>
      <c r="U507" s="259"/>
      <c r="V507" s="181"/>
      <c r="W507" s="181"/>
      <c r="X507" s="181"/>
      <c r="Y507" s="181"/>
      <c r="Z507" s="181"/>
      <c r="AA507" s="183"/>
    </row>
    <row r="508" spans="1:27" s="184" customFormat="1" hidden="1">
      <c r="A508" s="181"/>
      <c r="B508" s="181"/>
      <c r="C508" s="181"/>
      <c r="D508" s="181"/>
      <c r="E508" s="181"/>
      <c r="F508" s="181"/>
      <c r="G508" s="181"/>
      <c r="H508" s="181"/>
      <c r="I508" s="181"/>
      <c r="J508" s="181"/>
      <c r="K508" s="181"/>
      <c r="L508" s="181"/>
      <c r="M508" s="181"/>
      <c r="N508" s="181"/>
      <c r="O508" s="181"/>
      <c r="P508" s="181"/>
      <c r="Q508" s="181"/>
      <c r="R508" s="181"/>
      <c r="S508" s="181"/>
      <c r="T508" s="181"/>
      <c r="U508" s="259"/>
      <c r="V508" s="181"/>
      <c r="W508" s="181"/>
      <c r="X508" s="181"/>
      <c r="Y508" s="181"/>
      <c r="Z508" s="181"/>
      <c r="AA508" s="183"/>
    </row>
    <row r="509" spans="1:27" s="184" customFormat="1" hidden="1">
      <c r="A509" s="181"/>
      <c r="B509" s="181"/>
      <c r="C509" s="181"/>
      <c r="D509" s="181"/>
      <c r="E509" s="181"/>
      <c r="F509" s="181"/>
      <c r="G509" s="181"/>
      <c r="H509" s="181"/>
      <c r="I509" s="181"/>
      <c r="J509" s="181"/>
      <c r="K509" s="181"/>
      <c r="L509" s="181"/>
      <c r="M509" s="181"/>
      <c r="N509" s="181"/>
      <c r="O509" s="181"/>
      <c r="P509" s="181"/>
      <c r="Q509" s="181"/>
      <c r="R509" s="181"/>
      <c r="S509" s="181"/>
      <c r="T509" s="181"/>
      <c r="U509" s="259"/>
      <c r="V509" s="181"/>
      <c r="W509" s="181"/>
      <c r="X509" s="181"/>
      <c r="Y509" s="181"/>
      <c r="Z509" s="181"/>
      <c r="AA509" s="183"/>
    </row>
    <row r="510" spans="1:27" s="184" customFormat="1" hidden="1">
      <c r="A510" s="181"/>
      <c r="B510" s="181"/>
      <c r="C510" s="181"/>
      <c r="D510" s="181"/>
      <c r="E510" s="181"/>
      <c r="F510" s="181"/>
      <c r="G510" s="181"/>
      <c r="H510" s="181"/>
      <c r="I510" s="181"/>
      <c r="J510" s="181"/>
      <c r="K510" s="181"/>
      <c r="L510" s="181"/>
      <c r="M510" s="181"/>
      <c r="N510" s="181"/>
      <c r="O510" s="181"/>
      <c r="P510" s="181"/>
      <c r="Q510" s="181"/>
      <c r="R510" s="181"/>
      <c r="S510" s="181"/>
      <c r="T510" s="181"/>
      <c r="U510" s="259"/>
      <c r="V510" s="181"/>
      <c r="W510" s="181"/>
      <c r="X510" s="181"/>
      <c r="Y510" s="181"/>
      <c r="Z510" s="181"/>
      <c r="AA510" s="183"/>
    </row>
    <row r="511" spans="1:27" s="184" customFormat="1" hidden="1">
      <c r="A511" s="181"/>
      <c r="B511" s="181"/>
      <c r="C511" s="181"/>
      <c r="D511" s="181"/>
      <c r="E511" s="181"/>
      <c r="F511" s="181"/>
      <c r="G511" s="181"/>
      <c r="H511" s="181"/>
      <c r="I511" s="181"/>
      <c r="J511" s="181"/>
      <c r="K511" s="181"/>
      <c r="L511" s="181"/>
      <c r="M511" s="181"/>
      <c r="N511" s="181"/>
      <c r="O511" s="181"/>
      <c r="P511" s="181"/>
      <c r="Q511" s="181"/>
      <c r="R511" s="181"/>
      <c r="S511" s="181"/>
      <c r="T511" s="181"/>
      <c r="U511" s="259"/>
      <c r="V511" s="181"/>
      <c r="W511" s="181"/>
      <c r="X511" s="181"/>
      <c r="Y511" s="181"/>
      <c r="Z511" s="181"/>
      <c r="AA511" s="183"/>
    </row>
    <row r="512" spans="1:27" s="184" customFormat="1" hidden="1">
      <c r="A512" s="181"/>
      <c r="B512" s="181"/>
      <c r="C512" s="181"/>
      <c r="D512" s="181"/>
      <c r="E512" s="181"/>
      <c r="F512" s="181"/>
      <c r="G512" s="181"/>
      <c r="H512" s="181"/>
      <c r="I512" s="181"/>
      <c r="J512" s="181"/>
      <c r="K512" s="181"/>
      <c r="L512" s="181"/>
      <c r="M512" s="181"/>
      <c r="N512" s="181"/>
      <c r="O512" s="181"/>
      <c r="P512" s="181"/>
      <c r="Q512" s="181"/>
      <c r="R512" s="181"/>
      <c r="S512" s="181"/>
      <c r="T512" s="181"/>
      <c r="U512" s="259"/>
      <c r="V512" s="181"/>
      <c r="W512" s="181"/>
      <c r="X512" s="181"/>
      <c r="Y512" s="181"/>
      <c r="Z512" s="181"/>
      <c r="AA512" s="183"/>
    </row>
    <row r="513" spans="1:27" s="184" customFormat="1" hidden="1">
      <c r="A513" s="181"/>
      <c r="B513" s="187"/>
      <c r="C513" s="187"/>
      <c r="D513" s="187"/>
      <c r="E513" s="181"/>
      <c r="F513" s="187"/>
      <c r="G513" s="181"/>
      <c r="H513" s="181"/>
      <c r="I513" s="187"/>
      <c r="J513" s="181"/>
      <c r="K513" s="181"/>
      <c r="L513" s="181"/>
      <c r="M513" s="181"/>
      <c r="N513" s="187"/>
      <c r="O513" s="181"/>
      <c r="P513" s="181"/>
      <c r="Q513" s="181"/>
      <c r="R513" s="181"/>
      <c r="S513" s="181"/>
      <c r="T513" s="181"/>
      <c r="U513" s="259"/>
      <c r="V513" s="181"/>
      <c r="W513" s="181"/>
      <c r="X513" s="181"/>
      <c r="Y513" s="181"/>
      <c r="Z513" s="181"/>
      <c r="AA513" s="183"/>
    </row>
    <row r="514" spans="1:27" s="184" customFormat="1" hidden="1">
      <c r="A514" s="181"/>
      <c r="B514" s="187"/>
      <c r="C514" s="187"/>
      <c r="D514" s="187"/>
      <c r="E514" s="181"/>
      <c r="F514" s="187"/>
      <c r="G514" s="181"/>
      <c r="H514" s="181"/>
      <c r="I514" s="187"/>
      <c r="J514" s="181"/>
      <c r="K514" s="181"/>
      <c r="L514" s="181"/>
      <c r="M514" s="181"/>
      <c r="N514" s="187"/>
      <c r="O514" s="181"/>
      <c r="P514" s="181"/>
      <c r="Q514" s="181"/>
      <c r="R514" s="181"/>
      <c r="S514" s="181"/>
      <c r="T514" s="181"/>
      <c r="U514" s="259"/>
      <c r="V514" s="181"/>
      <c r="W514" s="181"/>
      <c r="X514" s="181"/>
      <c r="Y514" s="181"/>
      <c r="Z514" s="181"/>
      <c r="AA514" s="183"/>
    </row>
    <row r="515" spans="1:27" s="184" customFormat="1" hidden="1">
      <c r="A515" s="181"/>
      <c r="B515" s="187"/>
      <c r="C515" s="187"/>
      <c r="D515" s="187"/>
      <c r="E515" s="181"/>
      <c r="F515" s="187"/>
      <c r="G515" s="181"/>
      <c r="H515" s="181"/>
      <c r="I515" s="187"/>
      <c r="J515" s="181"/>
      <c r="K515" s="181"/>
      <c r="L515" s="181"/>
      <c r="M515" s="181"/>
      <c r="N515" s="187"/>
      <c r="O515" s="181"/>
      <c r="P515" s="181"/>
      <c r="Q515" s="181"/>
      <c r="R515" s="181"/>
      <c r="S515" s="181"/>
      <c r="T515" s="181"/>
      <c r="U515" s="259"/>
      <c r="V515" s="181"/>
      <c r="W515" s="181"/>
      <c r="X515" s="181"/>
      <c r="Y515" s="181"/>
      <c r="Z515" s="181"/>
      <c r="AA515" s="183"/>
    </row>
    <row r="516" spans="1:27" s="184" customFormat="1" hidden="1">
      <c r="A516" s="181"/>
      <c r="B516" s="187"/>
      <c r="C516" s="187"/>
      <c r="D516" s="187"/>
      <c r="E516" s="181"/>
      <c r="F516" s="187"/>
      <c r="G516" s="181"/>
      <c r="H516" s="181"/>
      <c r="I516" s="187"/>
      <c r="J516" s="181"/>
      <c r="K516" s="181"/>
      <c r="L516" s="181"/>
      <c r="M516" s="181"/>
      <c r="N516" s="187"/>
      <c r="O516" s="181"/>
      <c r="P516" s="181"/>
      <c r="Q516" s="181"/>
      <c r="R516" s="181"/>
      <c r="S516" s="181"/>
      <c r="T516" s="181"/>
      <c r="U516" s="259"/>
      <c r="V516" s="181"/>
      <c r="W516" s="181"/>
      <c r="X516" s="181"/>
      <c r="Y516" s="181"/>
      <c r="Z516" s="181"/>
      <c r="AA516" s="183"/>
    </row>
    <row r="517" spans="1:27" s="184" customFormat="1" hidden="1">
      <c r="A517" s="181"/>
      <c r="B517" s="187"/>
      <c r="C517" s="187"/>
      <c r="D517" s="187"/>
      <c r="E517" s="181"/>
      <c r="F517" s="187"/>
      <c r="G517" s="181"/>
      <c r="H517" s="181"/>
      <c r="I517" s="187"/>
      <c r="J517" s="181"/>
      <c r="K517" s="181"/>
      <c r="L517" s="181"/>
      <c r="M517" s="181"/>
      <c r="N517" s="187"/>
      <c r="O517" s="181"/>
      <c r="P517" s="181"/>
      <c r="Q517" s="181"/>
      <c r="R517" s="181"/>
      <c r="S517" s="181"/>
      <c r="T517" s="181"/>
      <c r="U517" s="259"/>
      <c r="V517" s="181"/>
      <c r="W517" s="181"/>
      <c r="X517" s="181"/>
      <c r="Y517" s="181"/>
      <c r="Z517" s="181"/>
      <c r="AA517" s="183"/>
    </row>
    <row r="518" spans="1:27" s="184" customFormat="1" hidden="1">
      <c r="A518" s="181"/>
      <c r="B518" s="187"/>
      <c r="C518" s="187"/>
      <c r="D518" s="187"/>
      <c r="E518" s="181"/>
      <c r="F518" s="187"/>
      <c r="G518" s="181"/>
      <c r="H518" s="181"/>
      <c r="I518" s="187"/>
      <c r="J518" s="181"/>
      <c r="K518" s="181"/>
      <c r="L518" s="181"/>
      <c r="M518" s="181"/>
      <c r="N518" s="187"/>
      <c r="O518" s="181"/>
      <c r="P518" s="181"/>
      <c r="Q518" s="181"/>
      <c r="R518" s="181"/>
      <c r="S518" s="181"/>
      <c r="T518" s="181"/>
      <c r="U518" s="259"/>
      <c r="V518" s="181"/>
      <c r="W518" s="181"/>
      <c r="X518" s="181"/>
      <c r="Y518" s="181"/>
      <c r="Z518" s="181"/>
      <c r="AA518" s="183"/>
    </row>
    <row r="519" spans="1:27" s="184" customFormat="1" hidden="1">
      <c r="A519" s="181"/>
      <c r="B519" s="187"/>
      <c r="C519" s="187"/>
      <c r="D519" s="187"/>
      <c r="E519" s="181"/>
      <c r="F519" s="187"/>
      <c r="G519" s="181"/>
      <c r="H519" s="181"/>
      <c r="I519" s="187"/>
      <c r="J519" s="181"/>
      <c r="K519" s="181"/>
      <c r="L519" s="181"/>
      <c r="M519" s="181"/>
      <c r="N519" s="187"/>
      <c r="O519" s="181"/>
      <c r="P519" s="181"/>
      <c r="Q519" s="181"/>
      <c r="R519" s="181"/>
      <c r="S519" s="181"/>
      <c r="T519" s="181"/>
      <c r="U519" s="259"/>
      <c r="V519" s="181"/>
      <c r="W519" s="181"/>
      <c r="X519" s="181"/>
      <c r="Y519" s="181"/>
      <c r="Z519" s="181"/>
      <c r="AA519" s="183"/>
    </row>
    <row r="520" spans="1:27" s="184" customFormat="1" hidden="1">
      <c r="A520" s="181"/>
      <c r="B520" s="187"/>
      <c r="C520" s="187"/>
      <c r="D520" s="187"/>
      <c r="E520" s="181"/>
      <c r="F520" s="187"/>
      <c r="G520" s="181"/>
      <c r="H520" s="181"/>
      <c r="I520" s="187"/>
      <c r="J520" s="181"/>
      <c r="K520" s="181"/>
      <c r="L520" s="181"/>
      <c r="M520" s="181"/>
      <c r="N520" s="187"/>
      <c r="O520" s="181"/>
      <c r="P520" s="181"/>
      <c r="Q520" s="181"/>
      <c r="R520" s="181"/>
      <c r="S520" s="181"/>
      <c r="T520" s="181"/>
      <c r="U520" s="259"/>
      <c r="V520" s="181"/>
      <c r="W520" s="181"/>
      <c r="X520" s="181"/>
      <c r="Y520" s="181"/>
      <c r="Z520" s="181"/>
      <c r="AA520" s="183"/>
    </row>
    <row r="521" spans="1:27" s="184" customFormat="1" hidden="1">
      <c r="A521" s="181"/>
      <c r="B521" s="187"/>
      <c r="C521" s="187"/>
      <c r="D521" s="187"/>
      <c r="E521" s="181"/>
      <c r="F521" s="187"/>
      <c r="G521" s="181"/>
      <c r="H521" s="181"/>
      <c r="I521" s="187"/>
      <c r="J521" s="181"/>
      <c r="K521" s="181"/>
      <c r="L521" s="181"/>
      <c r="M521" s="181"/>
      <c r="N521" s="187"/>
      <c r="O521" s="181"/>
      <c r="P521" s="181"/>
      <c r="Q521" s="181"/>
      <c r="R521" s="181"/>
      <c r="S521" s="181"/>
      <c r="T521" s="181"/>
      <c r="U521" s="259"/>
      <c r="V521" s="181"/>
      <c r="W521" s="181"/>
      <c r="X521" s="181"/>
      <c r="Y521" s="181"/>
      <c r="Z521" s="181"/>
      <c r="AA521" s="183"/>
    </row>
    <row r="522" spans="1:27" s="184" customFormat="1" hidden="1">
      <c r="A522" s="181"/>
      <c r="B522" s="187"/>
      <c r="C522" s="187"/>
      <c r="D522" s="187"/>
      <c r="E522" s="181"/>
      <c r="F522" s="187"/>
      <c r="G522" s="181"/>
      <c r="H522" s="181"/>
      <c r="I522" s="187"/>
      <c r="J522" s="181"/>
      <c r="K522" s="181"/>
      <c r="L522" s="181"/>
      <c r="M522" s="181"/>
      <c r="N522" s="187"/>
      <c r="O522" s="181"/>
      <c r="P522" s="181"/>
      <c r="Q522" s="181"/>
      <c r="R522" s="181"/>
      <c r="S522" s="181"/>
      <c r="T522" s="181"/>
      <c r="U522" s="259"/>
      <c r="V522" s="181"/>
      <c r="W522" s="181"/>
      <c r="X522" s="181"/>
      <c r="Y522" s="181"/>
      <c r="Z522" s="181"/>
      <c r="AA522" s="183"/>
    </row>
    <row r="523" spans="1:27" s="184" customFormat="1" hidden="1">
      <c r="A523" s="181"/>
      <c r="B523" s="187"/>
      <c r="C523" s="187"/>
      <c r="D523" s="187"/>
      <c r="E523" s="181"/>
      <c r="F523" s="187"/>
      <c r="G523" s="181"/>
      <c r="H523" s="181"/>
      <c r="I523" s="187"/>
      <c r="J523" s="181"/>
      <c r="K523" s="181"/>
      <c r="L523" s="181"/>
      <c r="M523" s="181"/>
      <c r="N523" s="187"/>
      <c r="O523" s="181"/>
      <c r="P523" s="181"/>
      <c r="Q523" s="181"/>
      <c r="R523" s="181"/>
      <c r="S523" s="181"/>
      <c r="T523" s="181"/>
      <c r="U523" s="259"/>
      <c r="V523" s="181"/>
      <c r="W523" s="181"/>
      <c r="X523" s="181"/>
      <c r="Y523" s="181"/>
      <c r="Z523" s="181"/>
      <c r="AA523" s="183"/>
    </row>
    <row r="524" spans="1:27" s="184" customFormat="1" hidden="1">
      <c r="A524" s="181"/>
      <c r="B524" s="187"/>
      <c r="C524" s="187"/>
      <c r="D524" s="187"/>
      <c r="E524" s="181"/>
      <c r="F524" s="187"/>
      <c r="G524" s="181"/>
      <c r="H524" s="181"/>
      <c r="I524" s="187"/>
      <c r="J524" s="181"/>
      <c r="K524" s="181"/>
      <c r="L524" s="181"/>
      <c r="M524" s="181"/>
      <c r="N524" s="187"/>
      <c r="O524" s="181"/>
      <c r="P524" s="181"/>
      <c r="Q524" s="181"/>
      <c r="R524" s="181"/>
      <c r="S524" s="181"/>
      <c r="T524" s="181"/>
      <c r="U524" s="259"/>
      <c r="V524" s="181"/>
      <c r="W524" s="181"/>
      <c r="X524" s="181"/>
      <c r="Y524" s="181"/>
      <c r="Z524" s="181"/>
      <c r="AA524" s="183"/>
    </row>
    <row r="525" spans="1:27" s="184" customFormat="1" hidden="1">
      <c r="A525" s="181"/>
      <c r="B525" s="187"/>
      <c r="C525" s="187"/>
      <c r="D525" s="187"/>
      <c r="E525" s="181"/>
      <c r="F525" s="187"/>
      <c r="G525" s="181"/>
      <c r="H525" s="181"/>
      <c r="I525" s="187"/>
      <c r="J525" s="181"/>
      <c r="K525" s="181"/>
      <c r="L525" s="181"/>
      <c r="M525" s="181"/>
      <c r="N525" s="187"/>
      <c r="O525" s="181"/>
      <c r="P525" s="181"/>
      <c r="Q525" s="181"/>
      <c r="R525" s="181"/>
      <c r="S525" s="181"/>
      <c r="T525" s="181"/>
      <c r="U525" s="259"/>
      <c r="V525" s="181"/>
      <c r="W525" s="181"/>
      <c r="X525" s="181"/>
      <c r="Y525" s="181"/>
      <c r="Z525" s="181"/>
      <c r="AA525" s="183"/>
    </row>
    <row r="526" spans="1:27" s="184" customFormat="1" hidden="1">
      <c r="A526" s="181"/>
      <c r="B526" s="187"/>
      <c r="C526" s="187"/>
      <c r="D526" s="187"/>
      <c r="E526" s="181"/>
      <c r="F526" s="187"/>
      <c r="G526" s="181"/>
      <c r="H526" s="181"/>
      <c r="I526" s="187"/>
      <c r="J526" s="181"/>
      <c r="K526" s="181"/>
      <c r="L526" s="181"/>
      <c r="M526" s="181"/>
      <c r="N526" s="187"/>
      <c r="O526" s="181"/>
      <c r="P526" s="181"/>
      <c r="Q526" s="181"/>
      <c r="R526" s="181"/>
      <c r="S526" s="181"/>
      <c r="T526" s="181"/>
      <c r="U526" s="259"/>
      <c r="V526" s="181"/>
      <c r="W526" s="181"/>
      <c r="X526" s="181"/>
      <c r="Y526" s="181"/>
      <c r="Z526" s="181"/>
      <c r="AA526" s="183"/>
    </row>
    <row r="527" spans="1:27" s="184" customFormat="1" hidden="1">
      <c r="A527" s="181"/>
      <c r="B527" s="187"/>
      <c r="C527" s="187"/>
      <c r="D527" s="187"/>
      <c r="E527" s="181"/>
      <c r="F527" s="187"/>
      <c r="G527" s="181"/>
      <c r="H527" s="181"/>
      <c r="I527" s="187"/>
      <c r="J527" s="181"/>
      <c r="K527" s="181"/>
      <c r="L527" s="181"/>
      <c r="M527" s="181"/>
      <c r="N527" s="187"/>
      <c r="O527" s="181"/>
      <c r="P527" s="181"/>
      <c r="Q527" s="181"/>
      <c r="R527" s="181"/>
      <c r="S527" s="181"/>
      <c r="T527" s="181"/>
      <c r="U527" s="259"/>
      <c r="V527" s="181"/>
      <c r="W527" s="181"/>
      <c r="X527" s="181"/>
      <c r="Y527" s="181"/>
      <c r="Z527" s="181"/>
      <c r="AA527" s="183"/>
    </row>
    <row r="528" spans="1:27" s="184" customFormat="1" hidden="1">
      <c r="A528" s="181"/>
      <c r="B528" s="187"/>
      <c r="C528" s="187"/>
      <c r="D528" s="187"/>
      <c r="E528" s="181"/>
      <c r="F528" s="187"/>
      <c r="G528" s="181"/>
      <c r="H528" s="181"/>
      <c r="I528" s="187"/>
      <c r="J528" s="181"/>
      <c r="K528" s="181"/>
      <c r="L528" s="181"/>
      <c r="M528" s="181"/>
      <c r="N528" s="187"/>
      <c r="O528" s="181"/>
      <c r="P528" s="181"/>
      <c r="Q528" s="181"/>
      <c r="R528" s="181"/>
      <c r="S528" s="181"/>
      <c r="T528" s="181"/>
      <c r="U528" s="259"/>
      <c r="V528" s="181"/>
      <c r="W528" s="181"/>
      <c r="X528" s="181"/>
      <c r="Y528" s="181"/>
      <c r="Z528" s="181"/>
      <c r="AA528" s="183"/>
    </row>
    <row r="529" spans="1:27" s="184" customFormat="1" hidden="1">
      <c r="A529" s="181"/>
      <c r="B529" s="187"/>
      <c r="C529" s="187"/>
      <c r="D529" s="187"/>
      <c r="E529" s="181"/>
      <c r="F529" s="187"/>
      <c r="G529" s="181"/>
      <c r="H529" s="181"/>
      <c r="I529" s="187"/>
      <c r="J529" s="181"/>
      <c r="K529" s="181"/>
      <c r="L529" s="181"/>
      <c r="M529" s="181"/>
      <c r="N529" s="187"/>
      <c r="O529" s="181"/>
      <c r="P529" s="181"/>
      <c r="Q529" s="181"/>
      <c r="R529" s="181"/>
      <c r="S529" s="181"/>
      <c r="T529" s="181"/>
      <c r="U529" s="259"/>
      <c r="V529" s="181"/>
      <c r="W529" s="181"/>
      <c r="X529" s="181"/>
      <c r="Y529" s="181"/>
      <c r="Z529" s="181"/>
      <c r="AA529" s="183"/>
    </row>
    <row r="530" spans="1:27" s="184" customFormat="1" hidden="1">
      <c r="A530" s="181"/>
      <c r="B530" s="187"/>
      <c r="C530" s="187"/>
      <c r="D530" s="187"/>
      <c r="E530" s="181"/>
      <c r="F530" s="187"/>
      <c r="G530" s="181"/>
      <c r="H530" s="181"/>
      <c r="I530" s="187"/>
      <c r="J530" s="181"/>
      <c r="K530" s="181"/>
      <c r="L530" s="181"/>
      <c r="M530" s="181"/>
      <c r="N530" s="187"/>
      <c r="O530" s="181"/>
      <c r="P530" s="181"/>
      <c r="Q530" s="181"/>
      <c r="R530" s="181"/>
      <c r="S530" s="181"/>
      <c r="T530" s="181"/>
      <c r="U530" s="259"/>
      <c r="V530" s="181"/>
      <c r="W530" s="181"/>
      <c r="X530" s="181"/>
      <c r="Y530" s="181"/>
      <c r="Z530" s="181"/>
      <c r="AA530" s="183"/>
    </row>
    <row r="531" spans="1:27" s="191" customFormat="1" hidden="1">
      <c r="A531" s="188"/>
      <c r="B531" s="188"/>
      <c r="C531" s="189"/>
      <c r="D531" s="188"/>
      <c r="E531" s="188"/>
      <c r="F531" s="188"/>
      <c r="G531" s="189"/>
      <c r="H531" s="188"/>
      <c r="I531" s="188"/>
      <c r="J531" s="188"/>
      <c r="K531" s="188"/>
      <c r="L531" s="188"/>
      <c r="M531" s="188"/>
      <c r="N531" s="188"/>
      <c r="O531" s="188"/>
      <c r="P531" s="188"/>
      <c r="Q531" s="188"/>
      <c r="R531" s="188"/>
      <c r="S531" s="188"/>
      <c r="T531" s="188"/>
      <c r="U531" s="234"/>
      <c r="V531" s="188"/>
      <c r="W531" s="188"/>
      <c r="X531" s="188"/>
      <c r="Y531" s="188"/>
      <c r="Z531" s="188"/>
      <c r="AA531" s="190"/>
    </row>
    <row r="532" spans="1:27" s="191" customFormat="1" hidden="1">
      <c r="A532" s="188"/>
      <c r="B532" s="188"/>
      <c r="C532" s="188"/>
      <c r="D532" s="188"/>
      <c r="E532" s="188"/>
      <c r="F532" s="188"/>
      <c r="G532" s="189"/>
      <c r="H532" s="188"/>
      <c r="I532" s="188"/>
      <c r="J532" s="188"/>
      <c r="K532" s="188"/>
      <c r="L532" s="188"/>
      <c r="M532" s="188"/>
      <c r="N532" s="188"/>
      <c r="O532" s="188"/>
      <c r="P532" s="188"/>
      <c r="Q532" s="188"/>
      <c r="R532" s="188"/>
      <c r="S532" s="188"/>
      <c r="T532" s="188"/>
      <c r="U532" s="234"/>
      <c r="V532" s="188"/>
      <c r="W532" s="188"/>
      <c r="X532" s="188"/>
      <c r="Y532" s="188"/>
      <c r="Z532" s="188"/>
      <c r="AA532" s="190"/>
    </row>
    <row r="533" spans="1:27" s="191" customFormat="1" hidden="1">
      <c r="A533" s="188"/>
      <c r="B533" s="188"/>
      <c r="C533" s="188"/>
      <c r="D533" s="188"/>
      <c r="E533" s="188"/>
      <c r="F533" s="188"/>
      <c r="G533" s="189"/>
      <c r="H533" s="188"/>
      <c r="I533" s="188"/>
      <c r="J533" s="188"/>
      <c r="K533" s="188"/>
      <c r="L533" s="188"/>
      <c r="M533" s="188"/>
      <c r="N533" s="188"/>
      <c r="O533" s="188"/>
      <c r="P533" s="188"/>
      <c r="Q533" s="188"/>
      <c r="R533" s="188"/>
      <c r="S533" s="188"/>
      <c r="T533" s="188"/>
      <c r="U533" s="234"/>
      <c r="V533" s="188"/>
      <c r="W533" s="188"/>
      <c r="X533" s="188"/>
      <c r="Y533" s="188"/>
      <c r="Z533" s="188"/>
      <c r="AA533" s="190"/>
    </row>
    <row r="534" spans="1:27" s="191" customFormat="1" hidden="1">
      <c r="A534" s="188"/>
      <c r="B534" s="188"/>
      <c r="C534" s="188"/>
      <c r="D534" s="188"/>
      <c r="E534" s="188"/>
      <c r="F534" s="188"/>
      <c r="G534" s="189"/>
      <c r="H534" s="188"/>
      <c r="I534" s="188"/>
      <c r="J534" s="188"/>
      <c r="K534" s="188"/>
      <c r="L534" s="188"/>
      <c r="M534" s="188"/>
      <c r="N534" s="188"/>
      <c r="O534" s="188"/>
      <c r="P534" s="188"/>
      <c r="Q534" s="188"/>
      <c r="R534" s="188"/>
      <c r="S534" s="188"/>
      <c r="T534" s="188"/>
      <c r="U534" s="234"/>
      <c r="V534" s="188"/>
      <c r="W534" s="188"/>
      <c r="X534" s="188"/>
      <c r="Y534" s="188"/>
      <c r="Z534" s="188"/>
      <c r="AA534" s="190"/>
    </row>
    <row r="535" spans="1:27" s="191" customFormat="1" hidden="1">
      <c r="A535" s="188"/>
      <c r="B535" s="188"/>
      <c r="C535" s="188"/>
      <c r="D535" s="188"/>
      <c r="E535" s="188"/>
      <c r="F535" s="188"/>
      <c r="G535" s="189"/>
      <c r="H535" s="188"/>
      <c r="I535" s="188"/>
      <c r="J535" s="188"/>
      <c r="K535" s="188"/>
      <c r="L535" s="188"/>
      <c r="M535" s="188"/>
      <c r="N535" s="188"/>
      <c r="O535" s="188"/>
      <c r="P535" s="188"/>
      <c r="Q535" s="188"/>
      <c r="R535" s="188"/>
      <c r="S535" s="188"/>
      <c r="T535" s="188"/>
      <c r="U535" s="234"/>
      <c r="V535" s="188"/>
      <c r="W535" s="188"/>
      <c r="X535" s="188"/>
      <c r="Y535" s="188"/>
      <c r="Z535" s="188"/>
      <c r="AA535" s="190"/>
    </row>
    <row r="536" spans="1:27" s="191" customFormat="1" hidden="1">
      <c r="A536" s="188"/>
      <c r="B536" s="188"/>
      <c r="C536" s="188"/>
      <c r="D536" s="188"/>
      <c r="E536" s="188"/>
      <c r="F536" s="188"/>
      <c r="G536" s="189"/>
      <c r="H536" s="188"/>
      <c r="I536" s="188"/>
      <c r="J536" s="188"/>
      <c r="K536" s="188"/>
      <c r="L536" s="188"/>
      <c r="M536" s="188"/>
      <c r="N536" s="188"/>
      <c r="O536" s="188"/>
      <c r="P536" s="188"/>
      <c r="Q536" s="188"/>
      <c r="R536" s="188"/>
      <c r="S536" s="188"/>
      <c r="T536" s="188"/>
      <c r="U536" s="234"/>
      <c r="V536" s="188"/>
      <c r="W536" s="188"/>
      <c r="X536" s="188"/>
      <c r="Y536" s="188"/>
      <c r="Z536" s="188"/>
      <c r="AA536" s="190"/>
    </row>
    <row r="537" spans="1:27" s="191" customFormat="1" hidden="1">
      <c r="A537" s="188"/>
      <c r="B537" s="188"/>
      <c r="C537" s="188"/>
      <c r="D537" s="188"/>
      <c r="E537" s="188"/>
      <c r="F537" s="188"/>
      <c r="G537" s="189"/>
      <c r="H537" s="188"/>
      <c r="I537" s="188"/>
      <c r="J537" s="188"/>
      <c r="K537" s="188"/>
      <c r="L537" s="188"/>
      <c r="M537" s="188"/>
      <c r="N537" s="188"/>
      <c r="O537" s="188"/>
      <c r="P537" s="188"/>
      <c r="Q537" s="188"/>
      <c r="R537" s="188"/>
      <c r="S537" s="188"/>
      <c r="T537" s="188"/>
      <c r="U537" s="234"/>
      <c r="V537" s="188"/>
      <c r="W537" s="188"/>
      <c r="X537" s="188"/>
      <c r="Y537" s="188"/>
      <c r="Z537" s="188"/>
      <c r="AA537" s="190"/>
    </row>
    <row r="538" spans="1:27" s="191" customFormat="1" hidden="1">
      <c r="A538" s="188"/>
      <c r="B538" s="188"/>
      <c r="C538" s="188"/>
      <c r="D538" s="188"/>
      <c r="E538" s="188"/>
      <c r="F538" s="188"/>
      <c r="G538" s="189"/>
      <c r="H538" s="188"/>
      <c r="I538" s="188"/>
      <c r="J538" s="188"/>
      <c r="K538" s="188"/>
      <c r="L538" s="188"/>
      <c r="M538" s="188"/>
      <c r="N538" s="188"/>
      <c r="O538" s="188"/>
      <c r="P538" s="188"/>
      <c r="Q538" s="188"/>
      <c r="R538" s="188"/>
      <c r="S538" s="188"/>
      <c r="T538" s="188"/>
      <c r="U538" s="234"/>
      <c r="V538" s="188"/>
      <c r="W538" s="188"/>
      <c r="X538" s="188"/>
      <c r="Y538" s="188"/>
      <c r="Z538" s="188"/>
      <c r="AA538" s="190"/>
    </row>
    <row r="539" spans="1:27" s="191" customFormat="1" hidden="1">
      <c r="A539" s="188"/>
      <c r="B539" s="188"/>
      <c r="C539" s="188"/>
      <c r="D539" s="188"/>
      <c r="E539" s="188"/>
      <c r="F539" s="188"/>
      <c r="G539" s="189"/>
      <c r="H539" s="188"/>
      <c r="I539" s="188"/>
      <c r="J539" s="188"/>
      <c r="K539" s="188"/>
      <c r="L539" s="188"/>
      <c r="M539" s="188"/>
      <c r="N539" s="188"/>
      <c r="O539" s="188"/>
      <c r="P539" s="188"/>
      <c r="Q539" s="188"/>
      <c r="R539" s="188"/>
      <c r="S539" s="188"/>
      <c r="T539" s="188"/>
      <c r="U539" s="234"/>
      <c r="V539" s="188"/>
      <c r="W539" s="188"/>
      <c r="X539" s="188"/>
      <c r="Y539" s="188"/>
      <c r="Z539" s="188"/>
      <c r="AA539" s="190"/>
    </row>
    <row r="540" spans="1:27" s="191" customFormat="1" hidden="1">
      <c r="A540" s="188"/>
      <c r="B540" s="188"/>
      <c r="C540" s="188"/>
      <c r="D540" s="188"/>
      <c r="E540" s="188"/>
      <c r="F540" s="188"/>
      <c r="G540" s="189"/>
      <c r="H540" s="188"/>
      <c r="I540" s="188"/>
      <c r="J540" s="188"/>
      <c r="K540" s="188"/>
      <c r="L540" s="188"/>
      <c r="M540" s="188"/>
      <c r="N540" s="188"/>
      <c r="O540" s="188"/>
      <c r="P540" s="188"/>
      <c r="Q540" s="188"/>
      <c r="R540" s="188"/>
      <c r="S540" s="188"/>
      <c r="T540" s="188"/>
      <c r="U540" s="234"/>
      <c r="V540" s="188"/>
      <c r="W540" s="188"/>
      <c r="X540" s="188"/>
      <c r="Y540" s="188"/>
      <c r="Z540" s="188"/>
      <c r="AA540" s="190"/>
    </row>
    <row r="541" spans="1:27" s="191" customFormat="1" hidden="1">
      <c r="A541" s="188"/>
      <c r="B541" s="188"/>
      <c r="C541" s="188"/>
      <c r="D541" s="188"/>
      <c r="E541" s="188"/>
      <c r="F541" s="188"/>
      <c r="G541" s="189"/>
      <c r="H541" s="188"/>
      <c r="I541" s="188"/>
      <c r="J541" s="188"/>
      <c r="K541" s="188"/>
      <c r="L541" s="188"/>
      <c r="M541" s="188"/>
      <c r="N541" s="188"/>
      <c r="O541" s="188"/>
      <c r="P541" s="188"/>
      <c r="Q541" s="188"/>
      <c r="R541" s="188"/>
      <c r="S541" s="188"/>
      <c r="T541" s="188"/>
      <c r="U541" s="234"/>
      <c r="V541" s="188"/>
      <c r="W541" s="188"/>
      <c r="X541" s="188"/>
      <c r="Y541" s="188"/>
      <c r="Z541" s="188"/>
      <c r="AA541" s="190"/>
    </row>
    <row r="542" spans="1:27" s="191" customFormat="1" hidden="1">
      <c r="A542" s="188"/>
      <c r="B542" s="188"/>
      <c r="C542" s="188"/>
      <c r="D542" s="188"/>
      <c r="E542" s="188"/>
      <c r="F542" s="188"/>
      <c r="G542" s="189"/>
      <c r="H542" s="188"/>
      <c r="I542" s="188"/>
      <c r="J542" s="188"/>
      <c r="K542" s="188"/>
      <c r="L542" s="188"/>
      <c r="M542" s="188"/>
      <c r="N542" s="188"/>
      <c r="O542" s="188"/>
      <c r="P542" s="188"/>
      <c r="Q542" s="188"/>
      <c r="R542" s="188"/>
      <c r="S542" s="188"/>
      <c r="T542" s="188"/>
      <c r="U542" s="234"/>
      <c r="V542" s="188"/>
      <c r="W542" s="188"/>
      <c r="X542" s="188"/>
      <c r="Y542" s="188"/>
      <c r="Z542" s="188"/>
      <c r="AA542" s="190"/>
    </row>
    <row r="543" spans="1:27" s="191" customFormat="1" hidden="1">
      <c r="A543" s="188"/>
      <c r="B543" s="188"/>
      <c r="C543" s="188"/>
      <c r="D543" s="188"/>
      <c r="E543" s="188"/>
      <c r="F543" s="188"/>
      <c r="G543" s="189"/>
      <c r="H543" s="188"/>
      <c r="I543" s="188"/>
      <c r="J543" s="188"/>
      <c r="K543" s="188"/>
      <c r="L543" s="188"/>
      <c r="M543" s="188"/>
      <c r="N543" s="188"/>
      <c r="O543" s="188"/>
      <c r="P543" s="188"/>
      <c r="Q543" s="188"/>
      <c r="R543" s="188"/>
      <c r="S543" s="188"/>
      <c r="T543" s="188"/>
      <c r="U543" s="234"/>
      <c r="V543" s="188"/>
      <c r="W543" s="188"/>
      <c r="X543" s="188"/>
      <c r="Y543" s="188"/>
      <c r="Z543" s="188"/>
      <c r="AA543" s="190"/>
    </row>
    <row r="544" spans="1:27" s="191" customFormat="1" hidden="1">
      <c r="A544" s="188"/>
      <c r="B544" s="188"/>
      <c r="C544" s="188"/>
      <c r="D544" s="188"/>
      <c r="E544" s="188"/>
      <c r="F544" s="188"/>
      <c r="G544" s="189"/>
      <c r="H544" s="188"/>
      <c r="I544" s="188"/>
      <c r="J544" s="188"/>
      <c r="K544" s="188"/>
      <c r="L544" s="188"/>
      <c r="M544" s="188"/>
      <c r="N544" s="188"/>
      <c r="O544" s="188"/>
      <c r="P544" s="188"/>
      <c r="Q544" s="188"/>
      <c r="R544" s="188"/>
      <c r="S544" s="188"/>
      <c r="T544" s="188"/>
      <c r="U544" s="234"/>
      <c r="V544" s="188"/>
      <c r="W544" s="188"/>
      <c r="X544" s="188"/>
      <c r="Y544" s="188"/>
      <c r="Z544" s="188"/>
      <c r="AA544" s="190"/>
    </row>
    <row r="545" spans="1:27" s="191" customFormat="1" hidden="1">
      <c r="A545" s="188"/>
      <c r="B545" s="188"/>
      <c r="C545" s="188"/>
      <c r="D545" s="188"/>
      <c r="E545" s="188"/>
      <c r="F545" s="188"/>
      <c r="G545" s="189"/>
      <c r="H545" s="188"/>
      <c r="I545" s="188"/>
      <c r="J545" s="188"/>
      <c r="K545" s="188"/>
      <c r="L545" s="188"/>
      <c r="M545" s="188"/>
      <c r="N545" s="188"/>
      <c r="O545" s="188"/>
      <c r="P545" s="188"/>
      <c r="Q545" s="188"/>
      <c r="R545" s="188"/>
      <c r="S545" s="188"/>
      <c r="T545" s="188"/>
      <c r="U545" s="234"/>
      <c r="V545" s="188"/>
      <c r="W545" s="188"/>
      <c r="X545" s="188"/>
      <c r="Y545" s="188"/>
      <c r="Z545" s="188"/>
      <c r="AA545" s="190"/>
    </row>
    <row r="546" spans="1:27" s="191" customFormat="1" hidden="1">
      <c r="A546" s="188"/>
      <c r="B546" s="188"/>
      <c r="C546" s="188"/>
      <c r="D546" s="188"/>
      <c r="E546" s="188"/>
      <c r="F546" s="188"/>
      <c r="G546" s="189"/>
      <c r="H546" s="188"/>
      <c r="I546" s="188"/>
      <c r="J546" s="188"/>
      <c r="K546" s="188"/>
      <c r="L546" s="188"/>
      <c r="M546" s="188"/>
      <c r="N546" s="188"/>
      <c r="O546" s="188"/>
      <c r="P546" s="188"/>
      <c r="Q546" s="188"/>
      <c r="R546" s="188"/>
      <c r="S546" s="188"/>
      <c r="T546" s="188"/>
      <c r="U546" s="234"/>
      <c r="V546" s="188"/>
      <c r="W546" s="188"/>
      <c r="X546" s="188"/>
      <c r="Y546" s="188"/>
      <c r="Z546" s="188"/>
      <c r="AA546" s="190"/>
    </row>
    <row r="547" spans="1:27" s="191" customFormat="1" hidden="1">
      <c r="A547" s="188"/>
      <c r="B547" s="188"/>
      <c r="C547" s="188"/>
      <c r="D547" s="188"/>
      <c r="E547" s="188"/>
      <c r="F547" s="188"/>
      <c r="G547" s="189"/>
      <c r="H547" s="188"/>
      <c r="I547" s="188"/>
      <c r="J547" s="188"/>
      <c r="K547" s="188"/>
      <c r="L547" s="188"/>
      <c r="M547" s="188"/>
      <c r="N547" s="188"/>
      <c r="O547" s="188"/>
      <c r="P547" s="188"/>
      <c r="Q547" s="188"/>
      <c r="R547" s="188"/>
      <c r="S547" s="188"/>
      <c r="T547" s="188"/>
      <c r="U547" s="234"/>
      <c r="V547" s="188"/>
      <c r="W547" s="188"/>
      <c r="X547" s="188"/>
      <c r="Y547" s="188"/>
      <c r="Z547" s="188"/>
      <c r="AA547" s="190"/>
    </row>
    <row r="548" spans="1:27" s="191" customFormat="1" hidden="1">
      <c r="A548" s="188"/>
      <c r="B548" s="188"/>
      <c r="C548" s="188"/>
      <c r="D548" s="188"/>
      <c r="E548" s="188"/>
      <c r="F548" s="188"/>
      <c r="G548" s="189"/>
      <c r="H548" s="188"/>
      <c r="I548" s="188"/>
      <c r="J548" s="188"/>
      <c r="K548" s="188"/>
      <c r="L548" s="188"/>
      <c r="M548" s="188"/>
      <c r="N548" s="188"/>
      <c r="O548" s="188"/>
      <c r="P548" s="188"/>
      <c r="Q548" s="188"/>
      <c r="R548" s="188"/>
      <c r="S548" s="188"/>
      <c r="T548" s="188"/>
      <c r="U548" s="234"/>
      <c r="V548" s="188"/>
      <c r="W548" s="188"/>
      <c r="X548" s="188"/>
      <c r="Y548" s="188"/>
      <c r="Z548" s="188"/>
      <c r="AA548" s="190"/>
    </row>
    <row r="549" spans="1:27" s="191" customFormat="1" hidden="1">
      <c r="A549" s="188"/>
      <c r="B549" s="188"/>
      <c r="C549" s="188"/>
      <c r="D549" s="188"/>
      <c r="E549" s="188"/>
      <c r="F549" s="188"/>
      <c r="G549" s="189"/>
      <c r="H549" s="188"/>
      <c r="I549" s="188"/>
      <c r="J549" s="188"/>
      <c r="K549" s="188"/>
      <c r="L549" s="188"/>
      <c r="M549" s="188"/>
      <c r="N549" s="188"/>
      <c r="O549" s="188"/>
      <c r="P549" s="188"/>
      <c r="Q549" s="188"/>
      <c r="R549" s="188"/>
      <c r="S549" s="188"/>
      <c r="T549" s="188"/>
      <c r="U549" s="234"/>
      <c r="V549" s="188"/>
      <c r="W549" s="188"/>
      <c r="X549" s="188"/>
      <c r="Y549" s="188"/>
      <c r="Z549" s="188"/>
      <c r="AA549" s="190"/>
    </row>
    <row r="550" spans="1:27" s="191" customFormat="1" hidden="1">
      <c r="A550" s="188"/>
      <c r="B550" s="188"/>
      <c r="C550" s="188"/>
      <c r="D550" s="188"/>
      <c r="E550" s="188"/>
      <c r="F550" s="188"/>
      <c r="G550" s="189"/>
      <c r="H550" s="188"/>
      <c r="I550" s="188"/>
      <c r="J550" s="188"/>
      <c r="K550" s="188"/>
      <c r="L550" s="188"/>
      <c r="M550" s="188"/>
      <c r="N550" s="188"/>
      <c r="O550" s="188"/>
      <c r="P550" s="188"/>
      <c r="Q550" s="188"/>
      <c r="R550" s="188"/>
      <c r="S550" s="188"/>
      <c r="T550" s="188"/>
      <c r="U550" s="234"/>
      <c r="V550" s="188"/>
      <c r="W550" s="188"/>
      <c r="X550" s="188"/>
      <c r="Y550" s="188"/>
      <c r="Z550" s="188"/>
      <c r="AA550" s="190"/>
    </row>
    <row r="551" spans="1:27" s="191" customFormat="1" hidden="1">
      <c r="A551" s="188"/>
      <c r="B551" s="188"/>
      <c r="C551" s="188"/>
      <c r="D551" s="188"/>
      <c r="E551" s="188"/>
      <c r="F551" s="188"/>
      <c r="G551" s="189"/>
      <c r="H551" s="188"/>
      <c r="I551" s="188"/>
      <c r="J551" s="188"/>
      <c r="K551" s="188"/>
      <c r="L551" s="188"/>
      <c r="M551" s="188"/>
      <c r="N551" s="188"/>
      <c r="O551" s="188"/>
      <c r="P551" s="188"/>
      <c r="Q551" s="188"/>
      <c r="R551" s="188"/>
      <c r="S551" s="188"/>
      <c r="T551" s="188"/>
      <c r="U551" s="234"/>
      <c r="V551" s="188"/>
      <c r="W551" s="188"/>
      <c r="X551" s="188"/>
      <c r="Y551" s="188"/>
      <c r="Z551" s="188"/>
      <c r="AA551" s="190"/>
    </row>
    <row r="552" spans="1:27" s="191" customFormat="1" hidden="1">
      <c r="A552" s="188"/>
      <c r="B552" s="188"/>
      <c r="C552" s="188"/>
      <c r="D552" s="188"/>
      <c r="E552" s="188"/>
      <c r="F552" s="188"/>
      <c r="G552" s="189"/>
      <c r="H552" s="188"/>
      <c r="I552" s="188"/>
      <c r="J552" s="188"/>
      <c r="K552" s="188"/>
      <c r="L552" s="188"/>
      <c r="M552" s="188"/>
      <c r="N552" s="188"/>
      <c r="O552" s="188"/>
      <c r="P552" s="188"/>
      <c r="Q552" s="188"/>
      <c r="R552" s="188"/>
      <c r="S552" s="188"/>
      <c r="T552" s="188"/>
      <c r="U552" s="234"/>
      <c r="V552" s="188"/>
      <c r="W552" s="188"/>
      <c r="X552" s="188"/>
      <c r="Y552" s="188"/>
      <c r="Z552" s="188"/>
      <c r="AA552" s="190"/>
    </row>
    <row r="553" spans="1:27" s="191" customFormat="1" hidden="1">
      <c r="A553" s="188"/>
      <c r="B553" s="188"/>
      <c r="C553" s="188"/>
      <c r="D553" s="188"/>
      <c r="E553" s="188"/>
      <c r="F553" s="188"/>
      <c r="G553" s="189"/>
      <c r="H553" s="188"/>
      <c r="I553" s="188"/>
      <c r="J553" s="188"/>
      <c r="K553" s="188"/>
      <c r="L553" s="188"/>
      <c r="M553" s="188"/>
      <c r="N553" s="188"/>
      <c r="O553" s="188"/>
      <c r="P553" s="188"/>
      <c r="Q553" s="188"/>
      <c r="R553" s="188"/>
      <c r="S553" s="188"/>
      <c r="T553" s="188"/>
      <c r="U553" s="234"/>
      <c r="V553" s="188"/>
      <c r="W553" s="188"/>
      <c r="X553" s="188"/>
      <c r="Y553" s="188"/>
      <c r="Z553" s="188"/>
      <c r="AA553" s="190"/>
    </row>
    <row r="554" spans="1:27" s="191" customFormat="1" hidden="1">
      <c r="A554" s="188"/>
      <c r="B554" s="188"/>
      <c r="C554" s="188"/>
      <c r="D554" s="188"/>
      <c r="E554" s="188"/>
      <c r="F554" s="188"/>
      <c r="G554" s="189"/>
      <c r="H554" s="188"/>
      <c r="I554" s="188"/>
      <c r="J554" s="188"/>
      <c r="K554" s="188"/>
      <c r="L554" s="188"/>
      <c r="M554" s="188"/>
      <c r="N554" s="188"/>
      <c r="O554" s="188"/>
      <c r="P554" s="188"/>
      <c r="Q554" s="188"/>
      <c r="R554" s="188"/>
      <c r="S554" s="188"/>
      <c r="T554" s="188"/>
      <c r="U554" s="234"/>
      <c r="V554" s="188"/>
      <c r="W554" s="188"/>
      <c r="X554" s="188"/>
      <c r="Y554" s="188"/>
      <c r="Z554" s="188"/>
      <c r="AA554" s="190"/>
    </row>
    <row r="555" spans="1:27" s="191" customFormat="1" hidden="1">
      <c r="A555" s="188"/>
      <c r="B555" s="188"/>
      <c r="C555" s="188"/>
      <c r="D555" s="188"/>
      <c r="E555" s="188"/>
      <c r="F555" s="188"/>
      <c r="G555" s="189"/>
      <c r="H555" s="188"/>
      <c r="I555" s="188"/>
      <c r="J555" s="188"/>
      <c r="K555" s="188"/>
      <c r="L555" s="188"/>
      <c r="M555" s="188"/>
      <c r="N555" s="188"/>
      <c r="O555" s="188"/>
      <c r="P555" s="188"/>
      <c r="Q555" s="188"/>
      <c r="R555" s="188"/>
      <c r="S555" s="188"/>
      <c r="T555" s="188"/>
      <c r="U555" s="234"/>
      <c r="V555" s="188"/>
      <c r="W555" s="188"/>
      <c r="X555" s="188"/>
      <c r="Y555" s="188"/>
      <c r="Z555" s="188"/>
      <c r="AA555" s="190"/>
    </row>
    <row r="556" spans="1:27" s="191" customFormat="1" hidden="1">
      <c r="A556" s="188"/>
      <c r="B556" s="188"/>
      <c r="C556" s="188"/>
      <c r="D556" s="188"/>
      <c r="E556" s="188"/>
      <c r="F556" s="188"/>
      <c r="G556" s="189"/>
      <c r="H556" s="188"/>
      <c r="I556" s="188"/>
      <c r="J556" s="188"/>
      <c r="K556" s="188"/>
      <c r="L556" s="188"/>
      <c r="M556" s="188"/>
      <c r="N556" s="188"/>
      <c r="O556" s="188"/>
      <c r="P556" s="188"/>
      <c r="Q556" s="188"/>
      <c r="R556" s="188"/>
      <c r="S556" s="188"/>
      <c r="T556" s="188"/>
      <c r="U556" s="234"/>
      <c r="V556" s="188"/>
      <c r="W556" s="188"/>
      <c r="X556" s="188"/>
      <c r="Y556" s="188"/>
      <c r="Z556" s="188"/>
      <c r="AA556" s="190"/>
    </row>
    <row r="557" spans="1:27" s="191" customFormat="1" hidden="1">
      <c r="A557" s="188"/>
      <c r="B557" s="188"/>
      <c r="C557" s="188"/>
      <c r="D557" s="188"/>
      <c r="E557" s="188"/>
      <c r="F557" s="188"/>
      <c r="G557" s="189"/>
      <c r="H557" s="188"/>
      <c r="I557" s="188"/>
      <c r="J557" s="188"/>
      <c r="K557" s="188"/>
      <c r="L557" s="188"/>
      <c r="M557" s="188"/>
      <c r="N557" s="188"/>
      <c r="O557" s="188"/>
      <c r="P557" s="188"/>
      <c r="Q557" s="188"/>
      <c r="R557" s="188"/>
      <c r="S557" s="188"/>
      <c r="T557" s="188"/>
      <c r="U557" s="234"/>
      <c r="V557" s="188"/>
      <c r="W557" s="188"/>
      <c r="X557" s="188"/>
      <c r="Y557" s="188"/>
      <c r="Z557" s="188"/>
      <c r="AA557" s="190"/>
    </row>
    <row r="558" spans="1:27" s="191" customFormat="1" hidden="1">
      <c r="A558" s="188"/>
      <c r="B558" s="188"/>
      <c r="C558" s="188"/>
      <c r="D558" s="188"/>
      <c r="E558" s="188"/>
      <c r="F558" s="188"/>
      <c r="G558" s="189"/>
      <c r="H558" s="188"/>
      <c r="I558" s="188"/>
      <c r="J558" s="188"/>
      <c r="K558" s="188"/>
      <c r="L558" s="188"/>
      <c r="M558" s="188"/>
      <c r="N558" s="188"/>
      <c r="O558" s="188"/>
      <c r="P558" s="188"/>
      <c r="Q558" s="188"/>
      <c r="R558" s="188"/>
      <c r="S558" s="188"/>
      <c r="T558" s="188"/>
      <c r="U558" s="234"/>
      <c r="V558" s="188"/>
      <c r="W558" s="188"/>
      <c r="X558" s="188"/>
      <c r="Y558" s="188"/>
      <c r="Z558" s="188"/>
      <c r="AA558" s="190"/>
    </row>
    <row r="559" spans="1:27" s="191" customFormat="1" hidden="1">
      <c r="A559" s="188"/>
      <c r="B559" s="188"/>
      <c r="C559" s="188"/>
      <c r="D559" s="188"/>
      <c r="E559" s="188"/>
      <c r="F559" s="188"/>
      <c r="G559" s="189"/>
      <c r="H559" s="188"/>
      <c r="I559" s="188"/>
      <c r="J559" s="188"/>
      <c r="K559" s="188"/>
      <c r="L559" s="188"/>
      <c r="M559" s="188"/>
      <c r="N559" s="188"/>
      <c r="O559" s="188"/>
      <c r="P559" s="188"/>
      <c r="Q559" s="188"/>
      <c r="R559" s="188"/>
      <c r="S559" s="188"/>
      <c r="T559" s="188"/>
      <c r="U559" s="234"/>
      <c r="V559" s="188"/>
      <c r="W559" s="188"/>
      <c r="X559" s="188"/>
      <c r="Y559" s="188"/>
      <c r="Z559" s="188"/>
      <c r="AA559" s="190"/>
    </row>
    <row r="560" spans="1:27" s="191" customFormat="1" hidden="1">
      <c r="A560" s="188"/>
      <c r="B560" s="188"/>
      <c r="C560" s="188"/>
      <c r="D560" s="188"/>
      <c r="E560" s="188"/>
      <c r="F560" s="188"/>
      <c r="G560" s="189"/>
      <c r="H560" s="188"/>
      <c r="I560" s="188"/>
      <c r="J560" s="188"/>
      <c r="K560" s="188"/>
      <c r="L560" s="188"/>
      <c r="M560" s="188"/>
      <c r="N560" s="188"/>
      <c r="O560" s="188"/>
      <c r="P560" s="188"/>
      <c r="Q560" s="188"/>
      <c r="R560" s="188"/>
      <c r="S560" s="188"/>
      <c r="T560" s="188"/>
      <c r="U560" s="234"/>
      <c r="V560" s="188"/>
      <c r="W560" s="188"/>
      <c r="X560" s="188"/>
      <c r="Y560" s="188"/>
      <c r="Z560" s="188"/>
      <c r="AA560" s="190"/>
    </row>
    <row r="561" spans="1:27" s="191" customFormat="1" hidden="1">
      <c r="A561" s="188"/>
      <c r="B561" s="188"/>
      <c r="C561" s="188"/>
      <c r="D561" s="188"/>
      <c r="E561" s="188"/>
      <c r="F561" s="188"/>
      <c r="G561" s="189"/>
      <c r="H561" s="188"/>
      <c r="I561" s="188"/>
      <c r="J561" s="188"/>
      <c r="K561" s="188"/>
      <c r="L561" s="188"/>
      <c r="M561" s="188"/>
      <c r="N561" s="188"/>
      <c r="O561" s="188"/>
      <c r="P561" s="188"/>
      <c r="Q561" s="188"/>
      <c r="R561" s="188"/>
      <c r="S561" s="188"/>
      <c r="T561" s="188"/>
      <c r="U561" s="234"/>
      <c r="V561" s="188"/>
      <c r="W561" s="188"/>
      <c r="X561" s="188"/>
      <c r="Y561" s="188"/>
      <c r="Z561" s="188"/>
      <c r="AA561" s="190"/>
    </row>
    <row r="562" spans="1:27" s="191" customFormat="1" hidden="1">
      <c r="A562" s="188"/>
      <c r="B562" s="188"/>
      <c r="C562" s="188"/>
      <c r="D562" s="188"/>
      <c r="E562" s="188"/>
      <c r="F562" s="188"/>
      <c r="G562" s="189"/>
      <c r="H562" s="188"/>
      <c r="I562" s="188"/>
      <c r="J562" s="188"/>
      <c r="K562" s="188"/>
      <c r="L562" s="188"/>
      <c r="M562" s="188"/>
      <c r="N562" s="188"/>
      <c r="O562" s="188"/>
      <c r="P562" s="188"/>
      <c r="Q562" s="188"/>
      <c r="R562" s="188"/>
      <c r="S562" s="188"/>
      <c r="T562" s="188"/>
      <c r="U562" s="234"/>
      <c r="V562" s="188"/>
      <c r="W562" s="188"/>
      <c r="X562" s="188"/>
      <c r="Y562" s="188"/>
      <c r="Z562" s="188"/>
      <c r="AA562" s="190"/>
    </row>
    <row r="563" spans="1:27" s="191" customFormat="1" hidden="1">
      <c r="A563" s="188"/>
      <c r="B563" s="188"/>
      <c r="C563" s="188"/>
      <c r="D563" s="188"/>
      <c r="E563" s="188"/>
      <c r="F563" s="188"/>
      <c r="G563" s="189"/>
      <c r="H563" s="188"/>
      <c r="I563" s="188"/>
      <c r="J563" s="188"/>
      <c r="K563" s="188"/>
      <c r="L563" s="188"/>
      <c r="M563" s="188"/>
      <c r="N563" s="188"/>
      <c r="O563" s="188"/>
      <c r="P563" s="188"/>
      <c r="Q563" s="188"/>
      <c r="R563" s="188"/>
      <c r="S563" s="188"/>
      <c r="T563" s="188"/>
      <c r="U563" s="234"/>
      <c r="V563" s="188"/>
      <c r="W563" s="188"/>
      <c r="X563" s="188"/>
      <c r="Y563" s="188"/>
      <c r="Z563" s="188"/>
      <c r="AA563" s="190"/>
    </row>
    <row r="564" spans="1:27" s="191" customFormat="1" hidden="1">
      <c r="A564" s="188"/>
      <c r="B564" s="188"/>
      <c r="C564" s="188"/>
      <c r="D564" s="188"/>
      <c r="E564" s="188"/>
      <c r="F564" s="188"/>
      <c r="G564" s="189"/>
      <c r="H564" s="188"/>
      <c r="I564" s="188"/>
      <c r="J564" s="188"/>
      <c r="K564" s="188"/>
      <c r="L564" s="188"/>
      <c r="M564" s="188"/>
      <c r="N564" s="188"/>
      <c r="O564" s="188"/>
      <c r="P564" s="188"/>
      <c r="Q564" s="188"/>
      <c r="R564" s="188"/>
      <c r="S564" s="188"/>
      <c r="T564" s="188"/>
      <c r="U564" s="234"/>
      <c r="V564" s="188"/>
      <c r="W564" s="188"/>
      <c r="X564" s="188"/>
      <c r="Y564" s="188"/>
      <c r="Z564" s="188"/>
      <c r="AA564" s="190"/>
    </row>
    <row r="565" spans="1:27" s="191" customFormat="1" hidden="1">
      <c r="A565" s="188"/>
      <c r="B565" s="188"/>
      <c r="C565" s="188"/>
      <c r="D565" s="188"/>
      <c r="E565" s="188"/>
      <c r="F565" s="188"/>
      <c r="G565" s="189"/>
      <c r="H565" s="188"/>
      <c r="I565" s="188"/>
      <c r="J565" s="188"/>
      <c r="K565" s="188"/>
      <c r="L565" s="188"/>
      <c r="M565" s="188"/>
      <c r="N565" s="188"/>
      <c r="O565" s="188"/>
      <c r="P565" s="188"/>
      <c r="Q565" s="188"/>
      <c r="R565" s="188"/>
      <c r="S565" s="188"/>
      <c r="T565" s="188"/>
      <c r="U565" s="237"/>
      <c r="V565" s="188"/>
      <c r="W565" s="188"/>
      <c r="X565" s="188"/>
      <c r="Y565" s="188"/>
      <c r="Z565" s="188"/>
      <c r="AA565" s="190"/>
    </row>
    <row r="566" spans="1:27" s="191" customFormat="1" hidden="1">
      <c r="A566" s="188"/>
      <c r="B566" s="188"/>
      <c r="C566" s="188"/>
      <c r="D566" s="188"/>
      <c r="E566" s="188"/>
      <c r="F566" s="188"/>
      <c r="G566" s="189"/>
      <c r="H566" s="188"/>
      <c r="I566" s="188"/>
      <c r="J566" s="188"/>
      <c r="K566" s="188"/>
      <c r="L566" s="188"/>
      <c r="M566" s="188"/>
      <c r="N566" s="188"/>
      <c r="O566" s="188"/>
      <c r="P566" s="188"/>
      <c r="Q566" s="188"/>
      <c r="R566" s="188"/>
      <c r="S566" s="188"/>
      <c r="T566" s="188"/>
      <c r="U566" s="237"/>
      <c r="V566" s="188"/>
      <c r="W566" s="188"/>
      <c r="X566" s="188"/>
      <c r="Y566" s="188"/>
      <c r="Z566" s="188"/>
      <c r="AA566" s="190"/>
    </row>
    <row r="567" spans="1:27" s="191" customFormat="1" hidden="1">
      <c r="A567" s="188"/>
      <c r="B567" s="188"/>
      <c r="C567" s="188"/>
      <c r="D567" s="188"/>
      <c r="E567" s="188"/>
      <c r="F567" s="188"/>
      <c r="G567" s="189"/>
      <c r="H567" s="188"/>
      <c r="I567" s="188"/>
      <c r="J567" s="188"/>
      <c r="K567" s="188"/>
      <c r="L567" s="188"/>
      <c r="M567" s="188"/>
      <c r="N567" s="188"/>
      <c r="O567" s="188"/>
      <c r="P567" s="188"/>
      <c r="Q567" s="188"/>
      <c r="R567" s="188"/>
      <c r="S567" s="188"/>
      <c r="T567" s="188"/>
      <c r="U567" s="237"/>
      <c r="V567" s="188"/>
      <c r="W567" s="188"/>
      <c r="X567" s="188"/>
      <c r="Y567" s="188"/>
      <c r="Z567" s="188"/>
      <c r="AA567" s="190"/>
    </row>
    <row r="568" spans="1:27" s="191" customFormat="1" hidden="1">
      <c r="A568" s="188"/>
      <c r="B568" s="188"/>
      <c r="C568" s="188"/>
      <c r="D568" s="188"/>
      <c r="E568" s="188"/>
      <c r="F568" s="188"/>
      <c r="G568" s="189"/>
      <c r="H568" s="188"/>
      <c r="I568" s="188"/>
      <c r="J568" s="188"/>
      <c r="K568" s="188"/>
      <c r="L568" s="188"/>
      <c r="M568" s="188"/>
      <c r="N568" s="188"/>
      <c r="O568" s="188"/>
      <c r="P568" s="188"/>
      <c r="Q568" s="188"/>
      <c r="R568" s="188"/>
      <c r="S568" s="188"/>
      <c r="T568" s="188"/>
      <c r="U568" s="237"/>
      <c r="V568" s="188"/>
      <c r="W568" s="188"/>
      <c r="X568" s="188"/>
      <c r="Y568" s="188"/>
      <c r="Z568" s="188"/>
      <c r="AA568" s="190"/>
    </row>
    <row r="569" spans="1:27" s="191" customFormat="1" hidden="1">
      <c r="A569" s="188"/>
      <c r="B569" s="188"/>
      <c r="C569" s="188"/>
      <c r="D569" s="188"/>
      <c r="E569" s="188"/>
      <c r="F569" s="188"/>
      <c r="G569" s="189"/>
      <c r="H569" s="188"/>
      <c r="I569" s="188"/>
      <c r="J569" s="188"/>
      <c r="K569" s="188"/>
      <c r="L569" s="188"/>
      <c r="M569" s="188"/>
      <c r="N569" s="188"/>
      <c r="O569" s="188"/>
      <c r="P569" s="188"/>
      <c r="Q569" s="188"/>
      <c r="R569" s="188"/>
      <c r="S569" s="188"/>
      <c r="T569" s="188"/>
      <c r="U569" s="237"/>
      <c r="V569" s="188"/>
      <c r="W569" s="188"/>
      <c r="X569" s="188"/>
      <c r="Y569" s="188"/>
      <c r="Z569" s="188"/>
      <c r="AA569" s="190"/>
    </row>
    <row r="570" spans="1:27" s="191" customFormat="1" hidden="1">
      <c r="A570" s="188"/>
      <c r="B570" s="188"/>
      <c r="C570" s="188"/>
      <c r="D570" s="188"/>
      <c r="E570" s="188"/>
      <c r="F570" s="188"/>
      <c r="G570" s="189"/>
      <c r="H570" s="188"/>
      <c r="I570" s="188"/>
      <c r="J570" s="188"/>
      <c r="K570" s="188"/>
      <c r="L570" s="188"/>
      <c r="M570" s="188"/>
      <c r="N570" s="188"/>
      <c r="O570" s="188"/>
      <c r="P570" s="188"/>
      <c r="Q570" s="188"/>
      <c r="R570" s="188"/>
      <c r="S570" s="188"/>
      <c r="T570" s="188"/>
      <c r="U570" s="237"/>
      <c r="V570" s="188"/>
      <c r="W570" s="188"/>
      <c r="X570" s="188"/>
      <c r="Y570" s="188"/>
      <c r="Z570" s="188"/>
      <c r="AA570" s="190"/>
    </row>
    <row r="571" spans="1:27" s="191" customFormat="1" hidden="1">
      <c r="A571" s="188"/>
      <c r="B571" s="188"/>
      <c r="C571" s="188"/>
      <c r="D571" s="188"/>
      <c r="E571" s="188"/>
      <c r="F571" s="188"/>
      <c r="G571" s="189"/>
      <c r="H571" s="188"/>
      <c r="I571" s="188"/>
      <c r="J571" s="188"/>
      <c r="K571" s="188"/>
      <c r="L571" s="188"/>
      <c r="M571" s="188"/>
      <c r="N571" s="188"/>
      <c r="O571" s="188"/>
      <c r="P571" s="188"/>
      <c r="Q571" s="188"/>
      <c r="R571" s="188"/>
      <c r="S571" s="188"/>
      <c r="T571" s="188"/>
      <c r="U571" s="237"/>
      <c r="V571" s="188"/>
      <c r="W571" s="188"/>
      <c r="X571" s="188"/>
      <c r="Y571" s="188"/>
      <c r="Z571" s="188"/>
      <c r="AA571" s="190"/>
    </row>
    <row r="572" spans="1:27" s="191" customFormat="1" hidden="1">
      <c r="A572" s="188"/>
      <c r="B572" s="188"/>
      <c r="C572" s="188"/>
      <c r="D572" s="188"/>
      <c r="E572" s="188"/>
      <c r="F572" s="188"/>
      <c r="G572" s="189"/>
      <c r="H572" s="188"/>
      <c r="I572" s="188"/>
      <c r="J572" s="188"/>
      <c r="K572" s="188"/>
      <c r="L572" s="188"/>
      <c r="M572" s="188"/>
      <c r="N572" s="188"/>
      <c r="O572" s="188"/>
      <c r="P572" s="188"/>
      <c r="Q572" s="188"/>
      <c r="R572" s="188"/>
      <c r="S572" s="188"/>
      <c r="T572" s="188"/>
      <c r="U572" s="237"/>
      <c r="V572" s="188"/>
      <c r="W572" s="188"/>
      <c r="X572" s="188"/>
      <c r="Y572" s="188"/>
      <c r="Z572" s="188"/>
      <c r="AA572" s="190"/>
    </row>
    <row r="573" spans="1:27" s="191" customFormat="1" hidden="1">
      <c r="A573" s="188"/>
      <c r="B573" s="188"/>
      <c r="C573" s="188"/>
      <c r="D573" s="188"/>
      <c r="E573" s="188"/>
      <c r="F573" s="188"/>
      <c r="G573" s="189"/>
      <c r="H573" s="188"/>
      <c r="I573" s="188"/>
      <c r="J573" s="188"/>
      <c r="K573" s="188"/>
      <c r="L573" s="188"/>
      <c r="M573" s="188"/>
      <c r="N573" s="188"/>
      <c r="O573" s="188"/>
      <c r="P573" s="188"/>
      <c r="Q573" s="188"/>
      <c r="R573" s="188"/>
      <c r="S573" s="188"/>
      <c r="T573" s="188"/>
      <c r="U573" s="237"/>
      <c r="V573" s="188"/>
      <c r="W573" s="188"/>
      <c r="X573" s="188"/>
      <c r="Y573" s="188"/>
      <c r="Z573" s="188"/>
      <c r="AA573" s="190"/>
    </row>
    <row r="574" spans="1:27" s="191" customFormat="1" hidden="1">
      <c r="A574" s="188"/>
      <c r="B574" s="188"/>
      <c r="C574" s="188"/>
      <c r="D574" s="188"/>
      <c r="E574" s="188"/>
      <c r="F574" s="188"/>
      <c r="G574" s="189"/>
      <c r="H574" s="188"/>
      <c r="I574" s="188"/>
      <c r="J574" s="188"/>
      <c r="K574" s="188"/>
      <c r="L574" s="188"/>
      <c r="M574" s="188"/>
      <c r="N574" s="188"/>
      <c r="O574" s="188"/>
      <c r="P574" s="188"/>
      <c r="Q574" s="188"/>
      <c r="R574" s="188"/>
      <c r="S574" s="188"/>
      <c r="T574" s="188"/>
      <c r="U574" s="237"/>
      <c r="V574" s="188"/>
      <c r="W574" s="188"/>
      <c r="X574" s="188"/>
      <c r="Y574" s="188"/>
      <c r="Z574" s="188"/>
      <c r="AA574" s="190"/>
    </row>
    <row r="575" spans="1:27" s="191" customFormat="1" hidden="1">
      <c r="A575" s="188"/>
      <c r="B575" s="188"/>
      <c r="C575" s="188"/>
      <c r="D575" s="188"/>
      <c r="E575" s="188"/>
      <c r="F575" s="188"/>
      <c r="G575" s="189"/>
      <c r="H575" s="192"/>
      <c r="I575" s="188"/>
      <c r="J575" s="188"/>
      <c r="K575" s="188"/>
      <c r="L575" s="188"/>
      <c r="M575" s="188"/>
      <c r="N575" s="188"/>
      <c r="O575" s="192"/>
      <c r="P575" s="188"/>
      <c r="Q575" s="188"/>
      <c r="R575" s="188"/>
      <c r="S575" s="188"/>
      <c r="T575" s="188"/>
      <c r="U575" s="237"/>
      <c r="V575" s="188"/>
      <c r="W575" s="188"/>
      <c r="X575" s="188"/>
      <c r="Y575" s="188"/>
      <c r="Z575" s="188"/>
      <c r="AA575" s="190"/>
    </row>
    <row r="576" spans="1:27" s="191" customFormat="1" hidden="1">
      <c r="A576" s="188"/>
      <c r="B576" s="188"/>
      <c r="C576" s="188"/>
      <c r="D576" s="188"/>
      <c r="E576" s="188"/>
      <c r="F576" s="188"/>
      <c r="G576" s="189"/>
      <c r="H576" s="192"/>
      <c r="I576" s="188"/>
      <c r="J576" s="188"/>
      <c r="K576" s="192"/>
      <c r="L576" s="188"/>
      <c r="M576" s="188"/>
      <c r="N576" s="188"/>
      <c r="O576" s="192"/>
      <c r="P576" s="188"/>
      <c r="Q576" s="188"/>
      <c r="R576" s="188"/>
      <c r="S576" s="188"/>
      <c r="T576" s="188"/>
      <c r="U576" s="237"/>
      <c r="V576" s="188"/>
      <c r="W576" s="188"/>
      <c r="X576" s="188"/>
      <c r="Y576" s="188"/>
      <c r="Z576" s="188"/>
      <c r="AA576" s="190"/>
    </row>
    <row r="577" spans="1:27" s="191" customFormat="1" hidden="1">
      <c r="A577" s="188"/>
      <c r="B577" s="188"/>
      <c r="C577" s="188"/>
      <c r="D577" s="188"/>
      <c r="E577" s="188"/>
      <c r="F577" s="188"/>
      <c r="G577" s="189"/>
      <c r="H577" s="188"/>
      <c r="I577" s="188"/>
      <c r="J577" s="188"/>
      <c r="K577" s="188"/>
      <c r="L577" s="188"/>
      <c r="M577" s="188"/>
      <c r="N577" s="188"/>
      <c r="O577" s="188"/>
      <c r="P577" s="188"/>
      <c r="Q577" s="188"/>
      <c r="R577" s="188"/>
      <c r="S577" s="188"/>
      <c r="T577" s="188"/>
      <c r="U577" s="237"/>
      <c r="V577" s="188"/>
      <c r="W577" s="188"/>
      <c r="X577" s="188"/>
      <c r="Y577" s="188"/>
      <c r="Z577" s="188"/>
      <c r="AA577" s="190"/>
    </row>
    <row r="578" spans="1:27" s="191" customFormat="1" hidden="1">
      <c r="A578" s="188"/>
      <c r="B578" s="188"/>
      <c r="C578" s="188"/>
      <c r="D578" s="188"/>
      <c r="E578" s="188"/>
      <c r="F578" s="188"/>
      <c r="G578" s="189"/>
      <c r="H578" s="188"/>
      <c r="I578" s="188"/>
      <c r="J578" s="188"/>
      <c r="K578" s="188"/>
      <c r="L578" s="188"/>
      <c r="M578" s="188"/>
      <c r="N578" s="188"/>
      <c r="O578" s="188"/>
      <c r="P578" s="188"/>
      <c r="Q578" s="188"/>
      <c r="R578" s="188"/>
      <c r="S578" s="188"/>
      <c r="T578" s="188"/>
      <c r="U578" s="237"/>
      <c r="V578" s="188"/>
      <c r="W578" s="188"/>
      <c r="X578" s="188"/>
      <c r="Y578" s="188"/>
      <c r="Z578" s="188"/>
      <c r="AA578" s="190"/>
    </row>
    <row r="579" spans="1:27" s="191" customFormat="1" hidden="1">
      <c r="A579" s="188"/>
      <c r="B579" s="188"/>
      <c r="C579" s="188"/>
      <c r="D579" s="188"/>
      <c r="E579" s="188"/>
      <c r="F579" s="188"/>
      <c r="G579" s="189"/>
      <c r="H579" s="188"/>
      <c r="I579" s="188"/>
      <c r="J579" s="188"/>
      <c r="K579" s="188"/>
      <c r="L579" s="188"/>
      <c r="M579" s="188"/>
      <c r="N579" s="188"/>
      <c r="O579" s="188"/>
      <c r="P579" s="188"/>
      <c r="Q579" s="188"/>
      <c r="R579" s="188"/>
      <c r="S579" s="188"/>
      <c r="T579" s="188"/>
      <c r="U579" s="237"/>
      <c r="V579" s="188"/>
      <c r="W579" s="188"/>
      <c r="X579" s="188"/>
      <c r="Y579" s="188"/>
      <c r="Z579" s="188"/>
      <c r="AA579" s="190"/>
    </row>
    <row r="580" spans="1:27" s="191" customFormat="1" hidden="1">
      <c r="A580" s="188"/>
      <c r="B580" s="188"/>
      <c r="C580" s="188"/>
      <c r="D580" s="188"/>
      <c r="E580" s="188"/>
      <c r="F580" s="188"/>
      <c r="G580" s="189"/>
      <c r="H580" s="188"/>
      <c r="I580" s="188"/>
      <c r="J580" s="188"/>
      <c r="K580" s="188"/>
      <c r="L580" s="188"/>
      <c r="M580" s="188"/>
      <c r="N580" s="188"/>
      <c r="O580" s="188"/>
      <c r="P580" s="188"/>
      <c r="Q580" s="188"/>
      <c r="R580" s="188"/>
      <c r="S580" s="188"/>
      <c r="T580" s="188"/>
      <c r="U580" s="237"/>
      <c r="V580" s="188"/>
      <c r="W580" s="188"/>
      <c r="X580" s="188"/>
      <c r="Y580" s="188"/>
      <c r="Z580" s="188"/>
      <c r="AA580" s="190"/>
    </row>
    <row r="581" spans="1:27" s="191" customFormat="1" hidden="1">
      <c r="A581" s="188"/>
      <c r="B581" s="188"/>
      <c r="C581" s="188"/>
      <c r="D581" s="188"/>
      <c r="E581" s="188"/>
      <c r="F581" s="188"/>
      <c r="G581" s="188"/>
      <c r="H581" s="188"/>
      <c r="I581" s="188"/>
      <c r="J581" s="188"/>
      <c r="K581" s="188"/>
      <c r="L581" s="188"/>
      <c r="M581" s="188"/>
      <c r="N581" s="188"/>
      <c r="O581" s="188"/>
      <c r="P581" s="188"/>
      <c r="Q581" s="188"/>
      <c r="R581" s="188"/>
      <c r="S581" s="188"/>
      <c r="T581" s="188"/>
      <c r="U581" s="237"/>
      <c r="V581" s="188"/>
      <c r="W581" s="188"/>
      <c r="X581" s="188"/>
      <c r="Y581" s="188"/>
      <c r="Z581" s="188"/>
      <c r="AA581" s="190"/>
    </row>
    <row r="582" spans="1:27" s="191" customFormat="1" hidden="1">
      <c r="A582" s="188"/>
      <c r="B582" s="188"/>
      <c r="C582" s="188"/>
      <c r="D582" s="188"/>
      <c r="E582" s="188"/>
      <c r="F582" s="188"/>
      <c r="G582" s="188"/>
      <c r="H582" s="188"/>
      <c r="I582" s="188"/>
      <c r="J582" s="188"/>
      <c r="K582" s="188"/>
      <c r="L582" s="188"/>
      <c r="M582" s="188"/>
      <c r="N582" s="188"/>
      <c r="O582" s="188"/>
      <c r="P582" s="188"/>
      <c r="Q582" s="188"/>
      <c r="R582" s="188"/>
      <c r="S582" s="188"/>
      <c r="T582" s="188"/>
      <c r="U582" s="237"/>
      <c r="V582" s="188"/>
      <c r="W582" s="188"/>
      <c r="X582" s="188"/>
      <c r="Y582" s="188"/>
      <c r="Z582" s="188"/>
      <c r="AA582" s="190"/>
    </row>
    <row r="583" spans="1:27" s="191" customFormat="1" hidden="1">
      <c r="A583" s="188"/>
      <c r="B583" s="188"/>
      <c r="C583" s="188"/>
      <c r="D583" s="188"/>
      <c r="E583" s="188"/>
      <c r="F583" s="188"/>
      <c r="G583" s="188"/>
      <c r="H583" s="188"/>
      <c r="I583" s="188"/>
      <c r="J583" s="188"/>
      <c r="K583" s="188"/>
      <c r="L583" s="188"/>
      <c r="M583" s="188"/>
      <c r="N583" s="188"/>
      <c r="O583" s="188"/>
      <c r="P583" s="188"/>
      <c r="Q583" s="188"/>
      <c r="R583" s="188"/>
      <c r="S583" s="188"/>
      <c r="T583" s="188"/>
      <c r="U583" s="237"/>
      <c r="V583" s="188"/>
      <c r="W583" s="188"/>
      <c r="X583" s="188"/>
      <c r="Y583" s="188"/>
      <c r="Z583" s="188"/>
      <c r="AA583" s="190"/>
    </row>
    <row r="584" spans="1:27" s="191" customFormat="1" hidden="1">
      <c r="A584" s="188"/>
      <c r="B584" s="188"/>
      <c r="C584" s="188"/>
      <c r="D584" s="188"/>
      <c r="E584" s="188"/>
      <c r="F584" s="188"/>
      <c r="G584" s="188"/>
      <c r="H584" s="188"/>
      <c r="I584" s="188"/>
      <c r="J584" s="188"/>
      <c r="K584" s="188"/>
      <c r="L584" s="188"/>
      <c r="M584" s="188"/>
      <c r="N584" s="188"/>
      <c r="O584" s="188"/>
      <c r="P584" s="188"/>
      <c r="Q584" s="188"/>
      <c r="R584" s="188"/>
      <c r="S584" s="188"/>
      <c r="T584" s="188"/>
      <c r="U584" s="237"/>
      <c r="V584" s="188"/>
      <c r="W584" s="188"/>
      <c r="X584" s="188"/>
      <c r="Y584" s="188"/>
      <c r="Z584" s="188"/>
      <c r="AA584" s="190"/>
    </row>
    <row r="585" spans="1:27" s="191" customFormat="1" hidden="1">
      <c r="A585" s="188"/>
      <c r="B585" s="188"/>
      <c r="C585" s="188"/>
      <c r="D585" s="188"/>
      <c r="E585" s="188"/>
      <c r="F585" s="188"/>
      <c r="G585" s="188"/>
      <c r="H585" s="188"/>
      <c r="I585" s="188"/>
      <c r="J585" s="188"/>
      <c r="K585" s="188"/>
      <c r="L585" s="188"/>
      <c r="M585" s="188"/>
      <c r="N585" s="188"/>
      <c r="O585" s="188"/>
      <c r="P585" s="188"/>
      <c r="Q585" s="188"/>
      <c r="R585" s="188"/>
      <c r="S585" s="188"/>
      <c r="T585" s="188"/>
      <c r="U585" s="237"/>
      <c r="V585" s="188"/>
      <c r="W585" s="188"/>
      <c r="X585" s="188"/>
      <c r="Y585" s="188"/>
      <c r="Z585" s="188"/>
      <c r="AA585" s="190"/>
    </row>
    <row r="586" spans="1:27" s="191" customFormat="1" hidden="1">
      <c r="A586" s="188"/>
      <c r="B586" s="188"/>
      <c r="C586" s="188"/>
      <c r="D586" s="188"/>
      <c r="E586" s="188"/>
      <c r="F586" s="188"/>
      <c r="G586" s="188"/>
      <c r="H586" s="188"/>
      <c r="I586" s="188"/>
      <c r="J586" s="188"/>
      <c r="K586" s="188"/>
      <c r="L586" s="188"/>
      <c r="M586" s="188"/>
      <c r="N586" s="188"/>
      <c r="O586" s="188"/>
      <c r="P586" s="188"/>
      <c r="Q586" s="188"/>
      <c r="R586" s="188"/>
      <c r="S586" s="188"/>
      <c r="T586" s="188"/>
      <c r="U586" s="237"/>
      <c r="V586" s="188"/>
      <c r="W586" s="188"/>
      <c r="X586" s="188"/>
      <c r="Y586" s="188"/>
      <c r="Z586" s="188"/>
      <c r="AA586" s="190"/>
    </row>
    <row r="587" spans="1:27" s="191" customFormat="1" hidden="1">
      <c r="A587" s="188"/>
      <c r="B587" s="188"/>
      <c r="C587" s="188"/>
      <c r="D587" s="188"/>
      <c r="E587" s="188"/>
      <c r="F587" s="188"/>
      <c r="G587" s="188"/>
      <c r="H587" s="188"/>
      <c r="I587" s="188"/>
      <c r="J587" s="188"/>
      <c r="K587" s="188"/>
      <c r="L587" s="188"/>
      <c r="M587" s="188"/>
      <c r="N587" s="188"/>
      <c r="O587" s="188"/>
      <c r="P587" s="188"/>
      <c r="Q587" s="188"/>
      <c r="R587" s="188"/>
      <c r="S587" s="188"/>
      <c r="T587" s="188"/>
      <c r="U587" s="237"/>
      <c r="V587" s="188"/>
      <c r="W587" s="188"/>
      <c r="X587" s="188"/>
      <c r="Y587" s="188"/>
      <c r="Z587" s="188"/>
      <c r="AA587" s="190"/>
    </row>
    <row r="588" spans="1:27" s="191" customFormat="1" hidden="1">
      <c r="A588" s="188"/>
      <c r="B588" s="188"/>
      <c r="C588" s="188"/>
      <c r="D588" s="188"/>
      <c r="E588" s="188"/>
      <c r="F588" s="188"/>
      <c r="G588" s="188"/>
      <c r="H588" s="188"/>
      <c r="I588" s="188"/>
      <c r="J588" s="188"/>
      <c r="K588" s="188"/>
      <c r="L588" s="188"/>
      <c r="M588" s="188"/>
      <c r="N588" s="188"/>
      <c r="O588" s="188"/>
      <c r="P588" s="188"/>
      <c r="Q588" s="188"/>
      <c r="R588" s="188"/>
      <c r="S588" s="188"/>
      <c r="T588" s="188"/>
      <c r="U588" s="237"/>
      <c r="V588" s="188"/>
      <c r="W588" s="188"/>
      <c r="X588" s="188"/>
      <c r="Y588" s="188"/>
      <c r="Z588" s="188"/>
      <c r="AA588" s="190"/>
    </row>
    <row r="589" spans="1:27" s="191" customFormat="1" hidden="1">
      <c r="A589" s="188"/>
      <c r="B589" s="188"/>
      <c r="C589" s="188"/>
      <c r="D589" s="188"/>
      <c r="E589" s="188"/>
      <c r="F589" s="188"/>
      <c r="G589" s="188"/>
      <c r="H589" s="188"/>
      <c r="I589" s="188"/>
      <c r="J589" s="188"/>
      <c r="K589" s="188"/>
      <c r="L589" s="188"/>
      <c r="M589" s="188"/>
      <c r="N589" s="188"/>
      <c r="O589" s="188"/>
      <c r="P589" s="188"/>
      <c r="Q589" s="188"/>
      <c r="R589" s="188"/>
      <c r="S589" s="188"/>
      <c r="T589" s="188"/>
      <c r="U589" s="237"/>
      <c r="V589" s="188"/>
      <c r="W589" s="188"/>
      <c r="X589" s="188"/>
      <c r="Y589" s="188"/>
      <c r="Z589" s="188"/>
      <c r="AA589" s="190"/>
    </row>
    <row r="590" spans="1:27" s="191" customFormat="1" hidden="1">
      <c r="A590" s="188"/>
      <c r="B590" s="188"/>
      <c r="C590" s="188"/>
      <c r="D590" s="188"/>
      <c r="E590" s="188"/>
      <c r="F590" s="188"/>
      <c r="G590" s="188"/>
      <c r="H590" s="188"/>
      <c r="I590" s="188"/>
      <c r="J590" s="188"/>
      <c r="K590" s="188"/>
      <c r="L590" s="188"/>
      <c r="M590" s="188"/>
      <c r="N590" s="188"/>
      <c r="O590" s="188"/>
      <c r="P590" s="188"/>
      <c r="Q590" s="188"/>
      <c r="R590" s="188"/>
      <c r="S590" s="188"/>
      <c r="T590" s="188"/>
      <c r="U590" s="237"/>
      <c r="V590" s="188"/>
      <c r="W590" s="188"/>
      <c r="X590" s="188"/>
      <c r="Y590" s="188"/>
      <c r="Z590" s="188"/>
      <c r="AA590" s="190"/>
    </row>
    <row r="591" spans="1:27" s="191" customFormat="1" hidden="1">
      <c r="A591" s="188"/>
      <c r="B591" s="188"/>
      <c r="C591" s="188"/>
      <c r="D591" s="188"/>
      <c r="E591" s="188"/>
      <c r="F591" s="188"/>
      <c r="G591" s="188"/>
      <c r="H591" s="188"/>
      <c r="I591" s="188"/>
      <c r="J591" s="193"/>
      <c r="K591" s="188"/>
      <c r="L591" s="188"/>
      <c r="M591" s="188"/>
      <c r="N591" s="188"/>
      <c r="O591" s="188"/>
      <c r="P591" s="188"/>
      <c r="Q591" s="188"/>
      <c r="R591" s="188"/>
      <c r="S591" s="188"/>
      <c r="T591" s="188"/>
      <c r="U591" s="237"/>
      <c r="V591" s="188"/>
      <c r="W591" s="188"/>
      <c r="X591" s="188"/>
      <c r="Y591" s="188"/>
      <c r="Z591" s="188"/>
      <c r="AA591" s="190"/>
    </row>
    <row r="592" spans="1:27" s="191" customFormat="1" hidden="1">
      <c r="A592" s="188"/>
      <c r="B592" s="188"/>
      <c r="C592" s="188"/>
      <c r="D592" s="188"/>
      <c r="E592" s="188"/>
      <c r="F592" s="188"/>
      <c r="G592" s="188"/>
      <c r="H592" s="188"/>
      <c r="I592" s="188"/>
      <c r="J592" s="188"/>
      <c r="K592" s="188"/>
      <c r="L592" s="188"/>
      <c r="M592" s="188"/>
      <c r="N592" s="188"/>
      <c r="O592" s="188"/>
      <c r="P592" s="188"/>
      <c r="Q592" s="188"/>
      <c r="R592" s="188"/>
      <c r="S592" s="188"/>
      <c r="T592" s="188"/>
      <c r="U592" s="237"/>
      <c r="V592" s="188"/>
      <c r="W592" s="188"/>
      <c r="X592" s="188"/>
      <c r="Y592" s="188"/>
      <c r="Z592" s="188"/>
      <c r="AA592" s="190"/>
    </row>
    <row r="593" spans="1:27" s="191" customFormat="1" hidden="1">
      <c r="A593" s="188"/>
      <c r="B593" s="188"/>
      <c r="C593" s="188"/>
      <c r="D593" s="188"/>
      <c r="E593" s="188"/>
      <c r="F593" s="188"/>
      <c r="G593" s="188"/>
      <c r="H593" s="188"/>
      <c r="I593" s="188"/>
      <c r="J593" s="188"/>
      <c r="K593" s="188"/>
      <c r="L593" s="188"/>
      <c r="M593" s="188"/>
      <c r="N593" s="188"/>
      <c r="O593" s="188"/>
      <c r="P593" s="188"/>
      <c r="Q593" s="188"/>
      <c r="R593" s="188"/>
      <c r="S593" s="188"/>
      <c r="T593" s="188"/>
      <c r="U593" s="237"/>
      <c r="V593" s="188"/>
      <c r="W593" s="188"/>
      <c r="X593" s="188"/>
      <c r="Y593" s="188"/>
      <c r="Z593" s="188"/>
      <c r="AA593" s="190"/>
    </row>
    <row r="594" spans="1:27" s="191" customFormat="1" hidden="1">
      <c r="A594" s="188"/>
      <c r="B594" s="188"/>
      <c r="C594" s="188"/>
      <c r="D594" s="188"/>
      <c r="E594" s="188"/>
      <c r="F594" s="188"/>
      <c r="G594" s="188"/>
      <c r="H594" s="188"/>
      <c r="I594" s="188"/>
      <c r="J594" s="188"/>
      <c r="K594" s="188"/>
      <c r="L594" s="188"/>
      <c r="M594" s="188"/>
      <c r="N594" s="188"/>
      <c r="O594" s="188"/>
      <c r="P594" s="188"/>
      <c r="Q594" s="188"/>
      <c r="R594" s="188"/>
      <c r="S594" s="188"/>
      <c r="T594" s="188"/>
      <c r="U594" s="237"/>
      <c r="V594" s="188"/>
      <c r="W594" s="188"/>
      <c r="X594" s="188"/>
      <c r="Y594" s="188"/>
      <c r="Z594" s="188"/>
      <c r="AA594" s="190"/>
    </row>
    <row r="595" spans="1:27" s="191" customFormat="1" hidden="1">
      <c r="A595" s="188"/>
      <c r="B595" s="188"/>
      <c r="C595" s="188"/>
      <c r="D595" s="188"/>
      <c r="E595" s="188"/>
      <c r="F595" s="188"/>
      <c r="G595" s="188"/>
      <c r="H595" s="188"/>
      <c r="I595" s="188"/>
      <c r="J595" s="188"/>
      <c r="K595" s="188"/>
      <c r="L595" s="188"/>
      <c r="M595" s="188"/>
      <c r="N595" s="188"/>
      <c r="O595" s="188"/>
      <c r="P595" s="188"/>
      <c r="Q595" s="188"/>
      <c r="R595" s="188"/>
      <c r="S595" s="188"/>
      <c r="T595" s="188"/>
      <c r="U595" s="237"/>
      <c r="V595" s="188"/>
      <c r="W595" s="188"/>
      <c r="X595" s="188"/>
      <c r="Y595" s="188"/>
      <c r="Z595" s="188"/>
      <c r="AA595" s="190"/>
    </row>
    <row r="596" spans="1:27" s="191" customFormat="1" hidden="1">
      <c r="A596" s="188"/>
      <c r="B596" s="188"/>
      <c r="C596" s="188"/>
      <c r="D596" s="188"/>
      <c r="E596" s="188"/>
      <c r="F596" s="188"/>
      <c r="G596" s="188"/>
      <c r="H596" s="188"/>
      <c r="I596" s="188"/>
      <c r="J596" s="188"/>
      <c r="K596" s="188"/>
      <c r="L596" s="188"/>
      <c r="M596" s="188"/>
      <c r="N596" s="188"/>
      <c r="O596" s="188"/>
      <c r="P596" s="188"/>
      <c r="Q596" s="188"/>
      <c r="R596" s="188"/>
      <c r="S596" s="188"/>
      <c r="T596" s="188"/>
      <c r="U596" s="237"/>
      <c r="V596" s="188"/>
      <c r="W596" s="188"/>
      <c r="X596" s="188"/>
      <c r="Y596" s="188"/>
      <c r="Z596" s="188"/>
      <c r="AA596" s="190"/>
    </row>
    <row r="597" spans="1:27" s="191" customFormat="1" hidden="1">
      <c r="A597" s="188"/>
      <c r="B597" s="188"/>
      <c r="C597" s="188"/>
      <c r="D597" s="188"/>
      <c r="E597" s="188"/>
      <c r="F597" s="188"/>
      <c r="G597" s="188"/>
      <c r="H597" s="188"/>
      <c r="I597" s="188"/>
      <c r="J597" s="188"/>
      <c r="K597" s="188"/>
      <c r="L597" s="188"/>
      <c r="M597" s="188"/>
      <c r="N597" s="188"/>
      <c r="O597" s="188"/>
      <c r="P597" s="188"/>
      <c r="Q597" s="188"/>
      <c r="R597" s="188"/>
      <c r="S597" s="188"/>
      <c r="T597" s="188"/>
      <c r="U597" s="237"/>
      <c r="V597" s="188"/>
      <c r="W597" s="188"/>
      <c r="X597" s="188"/>
      <c r="Y597" s="188"/>
      <c r="Z597" s="188"/>
      <c r="AA597" s="190"/>
    </row>
    <row r="598" spans="1:27" s="191" customFormat="1" hidden="1">
      <c r="A598" s="188"/>
      <c r="B598" s="192"/>
      <c r="C598" s="192"/>
      <c r="D598" s="192"/>
      <c r="E598" s="192"/>
      <c r="F598" s="192"/>
      <c r="G598" s="188"/>
      <c r="H598" s="192"/>
      <c r="I598" s="192"/>
      <c r="J598" s="188"/>
      <c r="K598" s="192"/>
      <c r="L598" s="192"/>
      <c r="M598" s="192"/>
      <c r="N598" s="192"/>
      <c r="O598" s="192"/>
      <c r="P598" s="192"/>
      <c r="Q598" s="192"/>
      <c r="R598" s="192"/>
      <c r="S598" s="192"/>
      <c r="T598" s="192"/>
      <c r="U598" s="261"/>
      <c r="V598" s="192"/>
      <c r="W598" s="192"/>
      <c r="X598" s="192"/>
      <c r="Y598" s="192"/>
      <c r="Z598" s="192"/>
      <c r="AA598" s="194"/>
    </row>
    <row r="599" spans="1:27" s="191" customFormat="1" hidden="1">
      <c r="A599" s="188"/>
      <c r="B599" s="195"/>
      <c r="C599" s="195"/>
      <c r="D599" s="195"/>
      <c r="E599" s="195"/>
      <c r="F599" s="195"/>
      <c r="G599" s="188"/>
      <c r="H599" s="196"/>
      <c r="I599" s="195"/>
      <c r="J599" s="196"/>
      <c r="K599" s="195"/>
      <c r="L599" s="195"/>
      <c r="M599" s="195"/>
      <c r="N599" s="195"/>
      <c r="O599" s="196"/>
      <c r="P599" s="195"/>
      <c r="Q599" s="192"/>
      <c r="R599" s="192"/>
      <c r="S599" s="192"/>
      <c r="T599" s="192"/>
      <c r="U599" s="261"/>
      <c r="V599" s="195"/>
      <c r="W599" s="195"/>
      <c r="X599" s="195"/>
      <c r="Y599" s="195"/>
      <c r="Z599" s="195"/>
      <c r="AA599" s="197"/>
    </row>
    <row r="600" spans="1:27" s="191" customFormat="1" hidden="1">
      <c r="A600" s="188"/>
      <c r="B600" s="195"/>
      <c r="C600" s="195"/>
      <c r="D600" s="195"/>
      <c r="E600" s="195"/>
      <c r="F600" s="195"/>
      <c r="G600" s="188"/>
      <c r="H600" s="195"/>
      <c r="I600" s="195"/>
      <c r="J600" s="195"/>
      <c r="K600" s="195"/>
      <c r="L600" s="195"/>
      <c r="M600" s="195"/>
      <c r="N600" s="195"/>
      <c r="O600" s="195"/>
      <c r="P600" s="195"/>
      <c r="Q600" s="192"/>
      <c r="R600" s="192"/>
      <c r="S600" s="192"/>
      <c r="T600" s="192"/>
      <c r="U600" s="261"/>
      <c r="V600" s="195"/>
      <c r="W600" s="195"/>
      <c r="X600" s="195"/>
      <c r="Y600" s="195"/>
      <c r="Z600" s="195"/>
      <c r="AA600" s="197"/>
    </row>
    <row r="601" spans="1:27" s="191" customFormat="1" hidden="1">
      <c r="A601" s="188"/>
      <c r="B601" s="195"/>
      <c r="C601" s="195"/>
      <c r="D601" s="195"/>
      <c r="E601" s="195"/>
      <c r="F601" s="195"/>
      <c r="G601" s="188"/>
      <c r="H601" s="195"/>
      <c r="I601" s="195"/>
      <c r="J601" s="195"/>
      <c r="K601" s="195"/>
      <c r="L601" s="195"/>
      <c r="M601" s="195"/>
      <c r="N601" s="195"/>
      <c r="O601" s="195"/>
      <c r="P601" s="195"/>
      <c r="Q601" s="192"/>
      <c r="R601" s="192"/>
      <c r="S601" s="192"/>
      <c r="T601" s="192"/>
      <c r="U601" s="261"/>
      <c r="V601" s="195"/>
      <c r="W601" s="195"/>
      <c r="X601" s="195"/>
      <c r="Y601" s="195"/>
      <c r="Z601" s="195"/>
      <c r="AA601" s="197"/>
    </row>
    <row r="602" spans="1:27" s="191" customFormat="1" hidden="1">
      <c r="A602" s="188"/>
      <c r="B602" s="195"/>
      <c r="C602" s="195"/>
      <c r="D602" s="195"/>
      <c r="E602" s="195"/>
      <c r="F602" s="195"/>
      <c r="G602" s="188"/>
      <c r="H602" s="195"/>
      <c r="I602" s="195"/>
      <c r="J602" s="195"/>
      <c r="K602" s="195"/>
      <c r="L602" s="195"/>
      <c r="M602" s="195"/>
      <c r="N602" s="195"/>
      <c r="O602" s="195"/>
      <c r="P602" s="198"/>
      <c r="Q602" s="192"/>
      <c r="R602" s="192"/>
      <c r="S602" s="192"/>
      <c r="T602" s="192"/>
      <c r="U602" s="261"/>
      <c r="V602" s="195"/>
      <c r="W602" s="195"/>
      <c r="X602" s="195"/>
      <c r="Y602" s="199"/>
      <c r="Z602" s="195"/>
      <c r="AA602" s="197"/>
    </row>
    <row r="603" spans="1:27" s="191" customFormat="1" hidden="1">
      <c r="A603" s="188"/>
      <c r="B603" s="195"/>
      <c r="C603" s="195"/>
      <c r="D603" s="195"/>
      <c r="E603" s="195"/>
      <c r="F603" s="195"/>
      <c r="G603" s="188"/>
      <c r="H603" s="195"/>
      <c r="I603" s="195"/>
      <c r="J603" s="195"/>
      <c r="K603" s="195"/>
      <c r="L603" s="195"/>
      <c r="M603" s="195"/>
      <c r="N603" s="195"/>
      <c r="O603" s="195"/>
      <c r="P603" s="195"/>
      <c r="Q603" s="192"/>
      <c r="R603" s="192"/>
      <c r="S603" s="192"/>
      <c r="T603" s="192"/>
      <c r="U603" s="261"/>
      <c r="V603" s="195"/>
      <c r="W603" s="195"/>
      <c r="X603" s="195"/>
      <c r="Y603" s="195"/>
      <c r="Z603" s="195"/>
      <c r="AA603" s="197"/>
    </row>
    <row r="604" spans="1:27" s="191" customFormat="1" hidden="1">
      <c r="A604" s="188"/>
      <c r="B604" s="192"/>
      <c r="C604" s="192"/>
      <c r="D604" s="192"/>
      <c r="E604" s="192"/>
      <c r="F604" s="192"/>
      <c r="G604" s="188"/>
      <c r="H604" s="192"/>
      <c r="I604" s="192"/>
      <c r="J604" s="192"/>
      <c r="K604" s="192"/>
      <c r="L604" s="192"/>
      <c r="M604" s="188"/>
      <c r="N604" s="192"/>
      <c r="O604" s="192"/>
      <c r="P604" s="192"/>
      <c r="Q604" s="192"/>
      <c r="R604" s="192"/>
      <c r="S604" s="192"/>
      <c r="T604" s="192"/>
      <c r="U604" s="261"/>
      <c r="V604" s="192"/>
      <c r="W604" s="192"/>
      <c r="X604" s="192"/>
      <c r="Y604" s="192"/>
      <c r="Z604" s="192"/>
      <c r="AA604" s="194"/>
    </row>
    <row r="605" spans="1:27" s="203" customFormat="1" hidden="1">
      <c r="A605" s="200"/>
      <c r="B605" s="200"/>
      <c r="C605" s="200"/>
      <c r="D605" s="200"/>
      <c r="E605" s="200"/>
      <c r="F605" s="200"/>
      <c r="G605" s="201"/>
      <c r="H605" s="200"/>
      <c r="I605" s="200"/>
      <c r="J605" s="200"/>
      <c r="K605" s="200"/>
      <c r="L605" s="200"/>
      <c r="M605" s="200"/>
      <c r="N605" s="200"/>
      <c r="O605" s="200"/>
      <c r="P605" s="258"/>
      <c r="Q605" s="188"/>
      <c r="R605" s="188"/>
      <c r="S605" s="188"/>
      <c r="T605" s="188"/>
      <c r="U605" s="237"/>
      <c r="V605" s="200"/>
      <c r="W605" s="200"/>
      <c r="X605" s="200"/>
      <c r="Y605" s="200"/>
      <c r="Z605" s="200"/>
      <c r="AA605" s="202"/>
    </row>
    <row r="606" spans="1:27" s="203" customFormat="1" hidden="1">
      <c r="A606" s="200"/>
      <c r="B606" s="200"/>
      <c r="C606" s="200"/>
      <c r="D606" s="200"/>
      <c r="E606" s="200"/>
      <c r="F606" s="200"/>
      <c r="G606" s="201"/>
      <c r="H606" s="200"/>
      <c r="I606" s="200"/>
      <c r="J606" s="200"/>
      <c r="K606" s="200"/>
      <c r="L606" s="200"/>
      <c r="M606" s="200"/>
      <c r="N606" s="200"/>
      <c r="O606" s="204"/>
      <c r="P606" s="200"/>
      <c r="Q606" s="188"/>
      <c r="R606" s="188"/>
      <c r="S606" s="188"/>
      <c r="T606" s="188"/>
      <c r="U606" s="237"/>
      <c r="V606" s="200"/>
      <c r="W606" s="200"/>
      <c r="X606" s="200"/>
      <c r="Y606" s="200"/>
      <c r="Z606" s="200"/>
      <c r="AA606" s="202"/>
    </row>
    <row r="607" spans="1:27" s="203" customFormat="1" hidden="1">
      <c r="A607" s="200"/>
      <c r="B607" s="200"/>
      <c r="C607" s="200"/>
      <c r="D607" s="200"/>
      <c r="E607" s="200"/>
      <c r="F607" s="200"/>
      <c r="G607" s="201"/>
      <c r="H607" s="200"/>
      <c r="I607" s="200"/>
      <c r="J607" s="200"/>
      <c r="K607" s="200"/>
      <c r="L607" s="200"/>
      <c r="M607" s="200"/>
      <c r="N607" s="200"/>
      <c r="O607" s="200"/>
      <c r="P607" s="200"/>
      <c r="Q607" s="188"/>
      <c r="R607" s="188"/>
      <c r="S607" s="188"/>
      <c r="T607" s="188"/>
      <c r="U607" s="237"/>
      <c r="V607" s="200"/>
      <c r="W607" s="200"/>
      <c r="X607" s="200"/>
      <c r="Y607" s="200"/>
      <c r="Z607" s="200"/>
      <c r="AA607" s="202"/>
    </row>
    <row r="608" spans="1:27" s="203" customFormat="1" hidden="1">
      <c r="A608" s="200"/>
      <c r="B608" s="200"/>
      <c r="C608" s="200"/>
      <c r="D608" s="200"/>
      <c r="E608" s="200"/>
      <c r="F608" s="200"/>
      <c r="G608" s="201"/>
      <c r="H608" s="200"/>
      <c r="I608" s="200"/>
      <c r="J608" s="200"/>
      <c r="K608" s="200"/>
      <c r="L608" s="200"/>
      <c r="M608" s="200"/>
      <c r="N608" s="200"/>
      <c r="O608" s="200"/>
      <c r="P608" s="200"/>
      <c r="Q608" s="188"/>
      <c r="R608" s="188"/>
      <c r="S608" s="188"/>
      <c r="T608" s="188"/>
      <c r="U608" s="237"/>
      <c r="V608" s="200"/>
      <c r="W608" s="200"/>
      <c r="X608" s="200"/>
      <c r="Y608" s="200"/>
      <c r="Z608" s="200"/>
      <c r="AA608" s="202"/>
    </row>
    <row r="609" spans="1:27" s="203" customFormat="1" hidden="1">
      <c r="A609" s="200"/>
      <c r="B609" s="200"/>
      <c r="C609" s="200"/>
      <c r="D609" s="200"/>
      <c r="E609" s="200"/>
      <c r="F609" s="200"/>
      <c r="G609" s="201"/>
      <c r="H609" s="200"/>
      <c r="I609" s="200"/>
      <c r="J609" s="200"/>
      <c r="K609" s="200"/>
      <c r="L609" s="200"/>
      <c r="M609" s="200"/>
      <c r="N609" s="200"/>
      <c r="O609" s="200"/>
      <c r="P609" s="200"/>
      <c r="Q609" s="188"/>
      <c r="R609" s="188"/>
      <c r="S609" s="188"/>
      <c r="T609" s="188"/>
      <c r="U609" s="237"/>
      <c r="V609" s="200"/>
      <c r="W609" s="200"/>
      <c r="X609" s="200"/>
      <c r="Y609" s="200"/>
      <c r="Z609" s="200"/>
      <c r="AA609" s="202"/>
    </row>
    <row r="610" spans="1:27" s="203" customFormat="1" hidden="1">
      <c r="A610" s="200"/>
      <c r="B610" s="200"/>
      <c r="C610" s="200"/>
      <c r="D610" s="200"/>
      <c r="E610" s="200"/>
      <c r="F610" s="200"/>
      <c r="G610" s="201"/>
      <c r="H610" s="200"/>
      <c r="I610" s="200"/>
      <c r="J610" s="200"/>
      <c r="K610" s="200"/>
      <c r="L610" s="200"/>
      <c r="M610" s="200"/>
      <c r="N610" s="200"/>
      <c r="O610" s="200"/>
      <c r="P610" s="200"/>
      <c r="Q610" s="188"/>
      <c r="R610" s="188"/>
      <c r="S610" s="188"/>
      <c r="T610" s="188"/>
      <c r="U610" s="237"/>
      <c r="V610" s="200"/>
      <c r="W610" s="200"/>
      <c r="X610" s="200"/>
      <c r="Y610" s="200"/>
      <c r="Z610" s="200"/>
      <c r="AA610" s="202"/>
    </row>
    <row r="611" spans="1:27" s="203" customFormat="1" hidden="1">
      <c r="A611" s="200"/>
      <c r="B611" s="200"/>
      <c r="C611" s="200"/>
      <c r="D611" s="200"/>
      <c r="E611" s="200"/>
      <c r="F611" s="200"/>
      <c r="G611" s="201"/>
      <c r="H611" s="200"/>
      <c r="I611" s="200"/>
      <c r="J611" s="200"/>
      <c r="K611" s="200"/>
      <c r="L611" s="200"/>
      <c r="M611" s="200"/>
      <c r="N611" s="200"/>
      <c r="O611" s="200"/>
      <c r="P611" s="200"/>
      <c r="Q611" s="188"/>
      <c r="R611" s="188"/>
      <c r="S611" s="188"/>
      <c r="T611" s="188"/>
      <c r="U611" s="237"/>
      <c r="V611" s="200"/>
      <c r="W611" s="200"/>
      <c r="X611" s="200"/>
      <c r="Y611" s="200"/>
      <c r="Z611" s="200"/>
      <c r="AA611" s="202"/>
    </row>
    <row r="612" spans="1:27" s="203" customFormat="1" hidden="1">
      <c r="A612" s="200"/>
      <c r="B612" s="200"/>
      <c r="C612" s="200"/>
      <c r="D612" s="200"/>
      <c r="E612" s="200"/>
      <c r="F612" s="200"/>
      <c r="G612" s="201"/>
      <c r="H612" s="200"/>
      <c r="I612" s="200"/>
      <c r="J612" s="200"/>
      <c r="K612" s="200"/>
      <c r="L612" s="200"/>
      <c r="M612" s="200"/>
      <c r="N612" s="200"/>
      <c r="O612" s="200"/>
      <c r="P612" s="200"/>
      <c r="Q612" s="188"/>
      <c r="R612" s="188"/>
      <c r="S612" s="188"/>
      <c r="T612" s="188"/>
      <c r="U612" s="237"/>
      <c r="V612" s="200"/>
      <c r="W612" s="200"/>
      <c r="X612" s="200"/>
      <c r="Y612" s="200"/>
      <c r="Z612" s="200"/>
      <c r="AA612" s="202"/>
    </row>
    <row r="613" spans="1:27" s="203" customFormat="1" hidden="1">
      <c r="A613" s="200"/>
      <c r="B613" s="200"/>
      <c r="C613" s="200"/>
      <c r="D613" s="200"/>
      <c r="E613" s="200"/>
      <c r="F613" s="200"/>
      <c r="G613" s="201"/>
      <c r="H613" s="200"/>
      <c r="I613" s="200"/>
      <c r="J613" s="200"/>
      <c r="K613" s="200"/>
      <c r="L613" s="200"/>
      <c r="M613" s="200"/>
      <c r="N613" s="200"/>
      <c r="O613" s="200"/>
      <c r="P613" s="200"/>
      <c r="Q613" s="188"/>
      <c r="R613" s="188"/>
      <c r="S613" s="188"/>
      <c r="T613" s="188"/>
      <c r="U613" s="237"/>
      <c r="V613" s="200"/>
      <c r="W613" s="200"/>
      <c r="X613" s="200"/>
      <c r="Y613" s="200"/>
      <c r="Z613" s="200"/>
      <c r="AA613" s="202"/>
    </row>
    <row r="614" spans="1:27" s="203" customFormat="1" hidden="1">
      <c r="A614" s="200"/>
      <c r="B614" s="200"/>
      <c r="C614" s="200"/>
      <c r="D614" s="200"/>
      <c r="E614" s="200"/>
      <c r="F614" s="200"/>
      <c r="G614" s="201"/>
      <c r="H614" s="200"/>
      <c r="I614" s="200"/>
      <c r="J614" s="200"/>
      <c r="K614" s="200"/>
      <c r="L614" s="200"/>
      <c r="M614" s="200"/>
      <c r="N614" s="200"/>
      <c r="O614" s="200"/>
      <c r="P614" s="200"/>
      <c r="Q614" s="188"/>
      <c r="R614" s="188"/>
      <c r="S614" s="188"/>
      <c r="T614" s="188"/>
      <c r="U614" s="237"/>
      <c r="V614" s="200"/>
      <c r="W614" s="200"/>
      <c r="X614" s="200"/>
      <c r="Y614" s="200"/>
      <c r="Z614" s="200"/>
      <c r="AA614" s="202"/>
    </row>
    <row r="615" spans="1:27" s="203" customFormat="1" hidden="1">
      <c r="A615" s="200"/>
      <c r="B615" s="200"/>
      <c r="C615" s="200"/>
      <c r="D615" s="200"/>
      <c r="E615" s="200"/>
      <c r="F615" s="200"/>
      <c r="G615" s="201"/>
      <c r="H615" s="200"/>
      <c r="I615" s="200"/>
      <c r="J615" s="200"/>
      <c r="K615" s="200"/>
      <c r="L615" s="200"/>
      <c r="M615" s="200"/>
      <c r="N615" s="200"/>
      <c r="O615" s="200"/>
      <c r="P615" s="200"/>
      <c r="Q615" s="188"/>
      <c r="R615" s="188"/>
      <c r="S615" s="188"/>
      <c r="T615" s="188"/>
      <c r="U615" s="237"/>
      <c r="V615" s="200"/>
      <c r="W615" s="200"/>
      <c r="X615" s="200"/>
      <c r="Y615" s="200"/>
      <c r="Z615" s="200"/>
      <c r="AA615" s="202"/>
    </row>
    <row r="616" spans="1:27" s="203" customFormat="1" hidden="1">
      <c r="A616" s="200"/>
      <c r="B616" s="200"/>
      <c r="C616" s="200"/>
      <c r="D616" s="200"/>
      <c r="E616" s="200"/>
      <c r="F616" s="200"/>
      <c r="G616" s="201"/>
      <c r="H616" s="200"/>
      <c r="I616" s="200"/>
      <c r="J616" s="200"/>
      <c r="K616" s="200"/>
      <c r="L616" s="200"/>
      <c r="M616" s="200"/>
      <c r="N616" s="200"/>
      <c r="O616" s="200"/>
      <c r="P616" s="200"/>
      <c r="Q616" s="188"/>
      <c r="R616" s="188"/>
      <c r="S616" s="188"/>
      <c r="T616" s="188"/>
      <c r="U616" s="237"/>
      <c r="V616" s="200"/>
      <c r="W616" s="200"/>
      <c r="X616" s="200"/>
      <c r="Y616" s="200"/>
      <c r="Z616" s="200"/>
      <c r="AA616" s="202"/>
    </row>
    <row r="617" spans="1:27" s="203" customFormat="1" hidden="1">
      <c r="A617" s="200"/>
      <c r="B617" s="200"/>
      <c r="C617" s="200"/>
      <c r="D617" s="200"/>
      <c r="E617" s="200"/>
      <c r="F617" s="200"/>
      <c r="G617" s="201"/>
      <c r="H617" s="200"/>
      <c r="I617" s="200"/>
      <c r="J617" s="200"/>
      <c r="K617" s="200"/>
      <c r="L617" s="200"/>
      <c r="M617" s="200"/>
      <c r="N617" s="200"/>
      <c r="O617" s="200"/>
      <c r="P617" s="200"/>
      <c r="Q617" s="188"/>
      <c r="R617" s="188"/>
      <c r="S617" s="188"/>
      <c r="T617" s="188"/>
      <c r="U617" s="237"/>
      <c r="V617" s="200"/>
      <c r="W617" s="200"/>
      <c r="X617" s="200"/>
      <c r="Y617" s="200"/>
      <c r="Z617" s="200"/>
      <c r="AA617" s="202"/>
    </row>
    <row r="618" spans="1:27" s="203" customFormat="1" hidden="1">
      <c r="A618" s="200"/>
      <c r="B618" s="200"/>
      <c r="C618" s="200"/>
      <c r="D618" s="200"/>
      <c r="E618" s="200"/>
      <c r="F618" s="200"/>
      <c r="G618" s="201"/>
      <c r="H618" s="200"/>
      <c r="I618" s="200"/>
      <c r="J618" s="200"/>
      <c r="K618" s="200"/>
      <c r="L618" s="200"/>
      <c r="M618" s="200"/>
      <c r="N618" s="200"/>
      <c r="O618" s="200"/>
      <c r="P618" s="200"/>
      <c r="Q618" s="188"/>
      <c r="R618" s="188"/>
      <c r="S618" s="188"/>
      <c r="T618" s="188"/>
      <c r="U618" s="237"/>
      <c r="V618" s="200"/>
      <c r="W618" s="200"/>
      <c r="X618" s="200"/>
      <c r="Y618" s="200"/>
      <c r="Z618" s="200"/>
      <c r="AA618" s="202"/>
    </row>
    <row r="619" spans="1:27" s="203" customFormat="1" hidden="1">
      <c r="A619" s="200"/>
      <c r="B619" s="200"/>
      <c r="C619" s="200"/>
      <c r="D619" s="200"/>
      <c r="E619" s="200"/>
      <c r="F619" s="200"/>
      <c r="G619" s="201"/>
      <c r="H619" s="200"/>
      <c r="I619" s="200"/>
      <c r="J619" s="200"/>
      <c r="K619" s="200"/>
      <c r="L619" s="200"/>
      <c r="M619" s="200"/>
      <c r="N619" s="200"/>
      <c r="O619" s="200"/>
      <c r="P619" s="200"/>
      <c r="Q619" s="188"/>
      <c r="R619" s="188"/>
      <c r="S619" s="188"/>
      <c r="T619" s="188"/>
      <c r="U619" s="237"/>
      <c r="V619" s="200"/>
      <c r="W619" s="200"/>
      <c r="X619" s="200"/>
      <c r="Y619" s="200"/>
      <c r="Z619" s="200"/>
      <c r="AA619" s="202"/>
    </row>
    <row r="620" spans="1:27" s="203" customFormat="1" hidden="1">
      <c r="A620" s="200"/>
      <c r="B620" s="200"/>
      <c r="C620" s="200"/>
      <c r="D620" s="200"/>
      <c r="E620" s="200"/>
      <c r="F620" s="200"/>
      <c r="G620" s="201"/>
      <c r="H620" s="200"/>
      <c r="I620" s="200"/>
      <c r="J620" s="200"/>
      <c r="K620" s="200"/>
      <c r="L620" s="200"/>
      <c r="M620" s="200"/>
      <c r="N620" s="200"/>
      <c r="O620" s="200"/>
      <c r="P620" s="200"/>
      <c r="Q620" s="188"/>
      <c r="R620" s="188"/>
      <c r="S620" s="188"/>
      <c r="T620" s="188"/>
      <c r="U620" s="237"/>
      <c r="V620" s="200"/>
      <c r="W620" s="200"/>
      <c r="X620" s="200"/>
      <c r="Y620" s="200"/>
      <c r="Z620" s="200"/>
      <c r="AA620" s="202"/>
    </row>
    <row r="621" spans="1:27" s="203" customFormat="1" hidden="1">
      <c r="A621" s="200"/>
      <c r="B621" s="200"/>
      <c r="C621" s="200"/>
      <c r="D621" s="200"/>
      <c r="E621" s="200"/>
      <c r="F621" s="200"/>
      <c r="G621" s="201"/>
      <c r="H621" s="200"/>
      <c r="I621" s="200"/>
      <c r="J621" s="200"/>
      <c r="K621" s="200"/>
      <c r="L621" s="200"/>
      <c r="M621" s="200"/>
      <c r="N621" s="200"/>
      <c r="O621" s="200"/>
      <c r="P621" s="200"/>
      <c r="Q621" s="188"/>
      <c r="R621" s="188"/>
      <c r="S621" s="188"/>
      <c r="T621" s="188"/>
      <c r="U621" s="237"/>
      <c r="V621" s="200"/>
      <c r="W621" s="200"/>
      <c r="X621" s="200"/>
      <c r="Y621" s="200"/>
      <c r="Z621" s="200"/>
      <c r="AA621" s="202"/>
    </row>
    <row r="622" spans="1:27" s="203" customFormat="1" hidden="1">
      <c r="A622" s="200"/>
      <c r="B622" s="200"/>
      <c r="C622" s="200"/>
      <c r="D622" s="200"/>
      <c r="E622" s="200"/>
      <c r="F622" s="200"/>
      <c r="G622" s="201"/>
      <c r="H622" s="200"/>
      <c r="I622" s="200"/>
      <c r="J622" s="200"/>
      <c r="K622" s="200"/>
      <c r="L622" s="200"/>
      <c r="M622" s="200"/>
      <c r="N622" s="200"/>
      <c r="O622" s="200"/>
      <c r="P622" s="200"/>
      <c r="Q622" s="188"/>
      <c r="R622" s="188"/>
      <c r="S622" s="188"/>
      <c r="T622" s="188"/>
      <c r="U622" s="237"/>
      <c r="V622" s="200"/>
      <c r="W622" s="200"/>
      <c r="X622" s="200"/>
      <c r="Y622" s="200"/>
      <c r="Z622" s="200"/>
      <c r="AA622" s="202"/>
    </row>
    <row r="623" spans="1:27" s="203" customFormat="1" hidden="1">
      <c r="A623" s="200"/>
      <c r="B623" s="200"/>
      <c r="C623" s="200"/>
      <c r="D623" s="200"/>
      <c r="E623" s="200"/>
      <c r="F623" s="200"/>
      <c r="G623" s="201"/>
      <c r="H623" s="200"/>
      <c r="I623" s="200"/>
      <c r="J623" s="200"/>
      <c r="K623" s="200"/>
      <c r="L623" s="200"/>
      <c r="M623" s="200"/>
      <c r="N623" s="200"/>
      <c r="O623" s="200"/>
      <c r="P623" s="200"/>
      <c r="Q623" s="188"/>
      <c r="R623" s="188"/>
      <c r="S623" s="188"/>
      <c r="T623" s="188"/>
      <c r="U623" s="237"/>
      <c r="V623" s="200"/>
      <c r="W623" s="200"/>
      <c r="X623" s="200"/>
      <c r="Y623" s="200"/>
      <c r="Z623" s="200"/>
      <c r="AA623" s="202"/>
    </row>
    <row r="624" spans="1:27" s="203" customFormat="1" hidden="1">
      <c r="A624" s="200"/>
      <c r="B624" s="200"/>
      <c r="C624" s="200"/>
      <c r="D624" s="200"/>
      <c r="E624" s="200"/>
      <c r="F624" s="200"/>
      <c r="G624" s="201"/>
      <c r="H624" s="200"/>
      <c r="I624" s="200"/>
      <c r="J624" s="200"/>
      <c r="K624" s="200"/>
      <c r="L624" s="200"/>
      <c r="M624" s="200"/>
      <c r="N624" s="200"/>
      <c r="O624" s="200"/>
      <c r="P624" s="200"/>
      <c r="Q624" s="188"/>
      <c r="R624" s="188"/>
      <c r="S624" s="188"/>
      <c r="T624" s="188"/>
      <c r="U624" s="237"/>
      <c r="V624" s="200"/>
      <c r="W624" s="200"/>
      <c r="X624" s="200"/>
      <c r="Y624" s="200"/>
      <c r="Z624" s="200"/>
      <c r="AA624" s="202"/>
    </row>
    <row r="625" spans="1:27" s="203" customFormat="1" hidden="1">
      <c r="A625" s="200"/>
      <c r="B625" s="200"/>
      <c r="C625" s="200"/>
      <c r="D625" s="200"/>
      <c r="E625" s="200"/>
      <c r="F625" s="200"/>
      <c r="G625" s="201"/>
      <c r="H625" s="200"/>
      <c r="I625" s="200"/>
      <c r="J625" s="200"/>
      <c r="K625" s="200"/>
      <c r="L625" s="200"/>
      <c r="M625" s="200"/>
      <c r="N625" s="200"/>
      <c r="O625" s="200"/>
      <c r="P625" s="200"/>
      <c r="Q625" s="188"/>
      <c r="R625" s="188"/>
      <c r="S625" s="188"/>
      <c r="T625" s="188"/>
      <c r="U625" s="237"/>
      <c r="V625" s="200"/>
      <c r="W625" s="200"/>
      <c r="X625" s="200"/>
      <c r="Y625" s="200"/>
      <c r="Z625" s="200"/>
      <c r="AA625" s="202"/>
    </row>
    <row r="626" spans="1:27" s="203" customFormat="1" hidden="1">
      <c r="A626" s="200"/>
      <c r="B626" s="200"/>
      <c r="C626" s="200"/>
      <c r="D626" s="200"/>
      <c r="E626" s="200"/>
      <c r="F626" s="200"/>
      <c r="G626" s="201"/>
      <c r="H626" s="200"/>
      <c r="I626" s="200"/>
      <c r="J626" s="200"/>
      <c r="K626" s="200"/>
      <c r="L626" s="200"/>
      <c r="M626" s="200"/>
      <c r="N626" s="200"/>
      <c r="O626" s="200"/>
      <c r="P626" s="200"/>
      <c r="Q626" s="188"/>
      <c r="R626" s="188"/>
      <c r="S626" s="188"/>
      <c r="T626" s="188"/>
      <c r="U626" s="237"/>
      <c r="V626" s="200"/>
      <c r="W626" s="200"/>
      <c r="X626" s="200"/>
      <c r="Y626" s="200"/>
      <c r="Z626" s="200"/>
      <c r="AA626" s="202"/>
    </row>
    <row r="627" spans="1:27" s="203" customFormat="1" hidden="1">
      <c r="A627" s="200"/>
      <c r="B627" s="200"/>
      <c r="C627" s="200"/>
      <c r="D627" s="200"/>
      <c r="E627" s="200"/>
      <c r="F627" s="200"/>
      <c r="G627" s="201"/>
      <c r="H627" s="200"/>
      <c r="I627" s="200"/>
      <c r="J627" s="200"/>
      <c r="K627" s="200"/>
      <c r="L627" s="200"/>
      <c r="M627" s="200"/>
      <c r="N627" s="200"/>
      <c r="O627" s="200"/>
      <c r="P627" s="200"/>
      <c r="Q627" s="188"/>
      <c r="R627" s="188"/>
      <c r="S627" s="188"/>
      <c r="T627" s="188"/>
      <c r="U627" s="237"/>
      <c r="V627" s="200"/>
      <c r="W627" s="200"/>
      <c r="X627" s="200"/>
      <c r="Y627" s="200"/>
      <c r="Z627" s="200"/>
      <c r="AA627" s="202"/>
    </row>
    <row r="628" spans="1:27" s="203" customFormat="1" hidden="1">
      <c r="A628" s="200"/>
      <c r="B628" s="200"/>
      <c r="C628" s="200"/>
      <c r="D628" s="200"/>
      <c r="E628" s="200"/>
      <c r="F628" s="200"/>
      <c r="G628" s="201"/>
      <c r="H628" s="200"/>
      <c r="I628" s="200"/>
      <c r="J628" s="200"/>
      <c r="K628" s="200"/>
      <c r="L628" s="200"/>
      <c r="M628" s="200"/>
      <c r="N628" s="200"/>
      <c r="O628" s="200"/>
      <c r="P628" s="200"/>
      <c r="Q628" s="188"/>
      <c r="R628" s="188"/>
      <c r="S628" s="188"/>
      <c r="T628" s="188"/>
      <c r="U628" s="237"/>
      <c r="V628" s="200"/>
      <c r="W628" s="200"/>
      <c r="X628" s="200"/>
      <c r="Y628" s="200"/>
      <c r="Z628" s="200"/>
      <c r="AA628" s="202"/>
    </row>
    <row r="629" spans="1:27" s="203" customFormat="1" hidden="1">
      <c r="A629" s="200"/>
      <c r="B629" s="200"/>
      <c r="C629" s="200"/>
      <c r="D629" s="200"/>
      <c r="E629" s="200"/>
      <c r="F629" s="200"/>
      <c r="G629" s="201"/>
      <c r="H629" s="200"/>
      <c r="I629" s="200"/>
      <c r="J629" s="200"/>
      <c r="K629" s="200"/>
      <c r="L629" s="200"/>
      <c r="M629" s="200"/>
      <c r="N629" s="200"/>
      <c r="O629" s="200"/>
      <c r="P629" s="200"/>
      <c r="Q629" s="188"/>
      <c r="R629" s="188"/>
      <c r="S629" s="188"/>
      <c r="T629" s="188"/>
      <c r="U629" s="237"/>
      <c r="V629" s="200"/>
      <c r="W629" s="200"/>
      <c r="X629" s="200"/>
      <c r="Y629" s="200"/>
      <c r="Z629" s="200"/>
      <c r="AA629" s="202"/>
    </row>
    <row r="630" spans="1:27" s="203" customFormat="1" hidden="1">
      <c r="A630" s="200"/>
      <c r="B630" s="200"/>
      <c r="C630" s="200"/>
      <c r="D630" s="200"/>
      <c r="E630" s="200"/>
      <c r="F630" s="200"/>
      <c r="G630" s="201"/>
      <c r="H630" s="200"/>
      <c r="I630" s="200"/>
      <c r="J630" s="200"/>
      <c r="K630" s="200"/>
      <c r="L630" s="200"/>
      <c r="M630" s="200"/>
      <c r="N630" s="200"/>
      <c r="O630" s="200"/>
      <c r="P630" s="200"/>
      <c r="Q630" s="188"/>
      <c r="R630" s="188"/>
      <c r="S630" s="188"/>
      <c r="T630" s="188"/>
      <c r="U630" s="237"/>
      <c r="V630" s="200"/>
      <c r="W630" s="200"/>
      <c r="X630" s="200"/>
      <c r="Y630" s="200"/>
      <c r="Z630" s="200"/>
      <c r="AA630" s="202"/>
    </row>
    <row r="631" spans="1:27" s="203" customFormat="1" hidden="1">
      <c r="A631" s="200"/>
      <c r="B631" s="200"/>
      <c r="C631" s="200"/>
      <c r="D631" s="200"/>
      <c r="E631" s="200"/>
      <c r="F631" s="200"/>
      <c r="G631" s="201"/>
      <c r="H631" s="200"/>
      <c r="I631" s="200"/>
      <c r="J631" s="200"/>
      <c r="K631" s="200"/>
      <c r="L631" s="200"/>
      <c r="M631" s="200"/>
      <c r="N631" s="200"/>
      <c r="O631" s="200"/>
      <c r="P631" s="200"/>
      <c r="Q631" s="188"/>
      <c r="R631" s="188"/>
      <c r="S631" s="188"/>
      <c r="T631" s="188"/>
      <c r="U631" s="237"/>
      <c r="V631" s="200"/>
      <c r="W631" s="200"/>
      <c r="X631" s="200"/>
      <c r="Y631" s="200"/>
      <c r="Z631" s="200"/>
      <c r="AA631" s="202"/>
    </row>
    <row r="632" spans="1:27" s="203" customFormat="1" hidden="1">
      <c r="A632" s="200"/>
      <c r="B632" s="200"/>
      <c r="C632" s="200"/>
      <c r="D632" s="200"/>
      <c r="E632" s="200"/>
      <c r="F632" s="200"/>
      <c r="G632" s="201"/>
      <c r="H632" s="200"/>
      <c r="I632" s="200"/>
      <c r="J632" s="200"/>
      <c r="K632" s="200"/>
      <c r="L632" s="200"/>
      <c r="M632" s="200"/>
      <c r="N632" s="200"/>
      <c r="O632" s="200"/>
      <c r="P632" s="200"/>
      <c r="Q632" s="188"/>
      <c r="R632" s="188"/>
      <c r="S632" s="188"/>
      <c r="T632" s="188"/>
      <c r="U632" s="237"/>
      <c r="V632" s="200"/>
      <c r="W632" s="200"/>
      <c r="X632" s="200"/>
      <c r="Y632" s="200"/>
      <c r="Z632" s="200"/>
      <c r="AA632" s="202"/>
    </row>
    <row r="633" spans="1:27" s="203" customFormat="1" hidden="1">
      <c r="A633" s="200"/>
      <c r="B633" s="200"/>
      <c r="C633" s="200"/>
      <c r="D633" s="200"/>
      <c r="E633" s="200"/>
      <c r="F633" s="200"/>
      <c r="G633" s="201"/>
      <c r="H633" s="200"/>
      <c r="I633" s="200"/>
      <c r="J633" s="200"/>
      <c r="K633" s="200"/>
      <c r="L633" s="200"/>
      <c r="M633" s="200"/>
      <c r="N633" s="200"/>
      <c r="O633" s="200"/>
      <c r="P633" s="200"/>
      <c r="Q633" s="188"/>
      <c r="R633" s="188"/>
      <c r="S633" s="188"/>
      <c r="T633" s="188"/>
      <c r="U633" s="237"/>
      <c r="V633" s="200"/>
      <c r="W633" s="200"/>
      <c r="X633" s="200"/>
      <c r="Y633" s="200"/>
      <c r="Z633" s="200"/>
      <c r="AA633" s="202"/>
    </row>
    <row r="634" spans="1:27" s="203" customFormat="1" hidden="1">
      <c r="A634" s="200"/>
      <c r="B634" s="200"/>
      <c r="C634" s="200"/>
      <c r="D634" s="200"/>
      <c r="E634" s="200"/>
      <c r="F634" s="200"/>
      <c r="G634" s="201"/>
      <c r="H634" s="200"/>
      <c r="I634" s="200"/>
      <c r="J634" s="200"/>
      <c r="K634" s="200"/>
      <c r="L634" s="200"/>
      <c r="M634" s="200"/>
      <c r="N634" s="200"/>
      <c r="O634" s="200"/>
      <c r="P634" s="200"/>
      <c r="Q634" s="188"/>
      <c r="R634" s="188"/>
      <c r="S634" s="188"/>
      <c r="T634" s="188"/>
      <c r="U634" s="237"/>
      <c r="V634" s="200"/>
      <c r="W634" s="200"/>
      <c r="X634" s="200"/>
      <c r="Y634" s="200"/>
      <c r="Z634" s="200"/>
      <c r="AA634" s="202"/>
    </row>
    <row r="635" spans="1:27" s="203" customFormat="1" hidden="1">
      <c r="A635" s="200"/>
      <c r="B635" s="200"/>
      <c r="C635" s="200"/>
      <c r="D635" s="200"/>
      <c r="E635" s="200"/>
      <c r="F635" s="200"/>
      <c r="G635" s="201"/>
      <c r="H635" s="200"/>
      <c r="I635" s="200"/>
      <c r="J635" s="200"/>
      <c r="K635" s="200"/>
      <c r="L635" s="200"/>
      <c r="M635" s="200"/>
      <c r="N635" s="200"/>
      <c r="O635" s="200"/>
      <c r="P635" s="200"/>
      <c r="Q635" s="188"/>
      <c r="R635" s="188"/>
      <c r="S635" s="188"/>
      <c r="T635" s="188"/>
      <c r="U635" s="237"/>
      <c r="V635" s="200"/>
      <c r="W635" s="200"/>
      <c r="X635" s="200"/>
      <c r="Y635" s="200"/>
      <c r="Z635" s="200"/>
      <c r="AA635" s="202"/>
    </row>
    <row r="636" spans="1:27" s="203" customFormat="1" hidden="1">
      <c r="A636" s="200"/>
      <c r="B636" s="200"/>
      <c r="C636" s="200"/>
      <c r="D636" s="200"/>
      <c r="E636" s="200"/>
      <c r="F636" s="200"/>
      <c r="G636" s="201"/>
      <c r="H636" s="200"/>
      <c r="I636" s="200"/>
      <c r="J636" s="200"/>
      <c r="K636" s="200"/>
      <c r="L636" s="200"/>
      <c r="M636" s="200"/>
      <c r="N636" s="200"/>
      <c r="O636" s="200"/>
      <c r="P636" s="200"/>
      <c r="Q636" s="188"/>
      <c r="R636" s="188"/>
      <c r="S636" s="188"/>
      <c r="T636" s="188"/>
      <c r="U636" s="237"/>
      <c r="V636" s="200"/>
      <c r="W636" s="200"/>
      <c r="X636" s="200"/>
      <c r="Y636" s="200"/>
      <c r="Z636" s="200"/>
      <c r="AA636" s="202"/>
    </row>
    <row r="637" spans="1:27" s="203" customFormat="1" hidden="1">
      <c r="A637" s="200"/>
      <c r="B637" s="200"/>
      <c r="C637" s="200"/>
      <c r="D637" s="200"/>
      <c r="E637" s="200"/>
      <c r="F637" s="200"/>
      <c r="G637" s="201"/>
      <c r="H637" s="200"/>
      <c r="I637" s="200"/>
      <c r="J637" s="200"/>
      <c r="K637" s="200"/>
      <c r="L637" s="200"/>
      <c r="M637" s="200"/>
      <c r="N637" s="200"/>
      <c r="O637" s="200"/>
      <c r="P637" s="200"/>
      <c r="Q637" s="188"/>
      <c r="R637" s="188"/>
      <c r="S637" s="188"/>
      <c r="T637" s="188"/>
      <c r="U637" s="237"/>
      <c r="V637" s="200"/>
      <c r="W637" s="200"/>
      <c r="X637" s="200"/>
      <c r="Y637" s="200"/>
      <c r="Z637" s="200"/>
      <c r="AA637" s="202"/>
    </row>
    <row r="638" spans="1:27" s="203" customFormat="1" hidden="1">
      <c r="A638" s="200"/>
      <c r="B638" s="200"/>
      <c r="C638" s="200"/>
      <c r="D638" s="200"/>
      <c r="E638" s="200"/>
      <c r="F638" s="200"/>
      <c r="G638" s="201"/>
      <c r="H638" s="200"/>
      <c r="I638" s="200"/>
      <c r="J638" s="200"/>
      <c r="K638" s="200"/>
      <c r="L638" s="200"/>
      <c r="M638" s="200"/>
      <c r="N638" s="200"/>
      <c r="O638" s="200"/>
      <c r="P638" s="200"/>
      <c r="Q638" s="188"/>
      <c r="R638" s="188"/>
      <c r="S638" s="188"/>
      <c r="T638" s="188"/>
      <c r="U638" s="237"/>
      <c r="V638" s="200"/>
      <c r="W638" s="200"/>
      <c r="X638" s="200"/>
      <c r="Y638" s="200"/>
      <c r="Z638" s="200"/>
      <c r="AA638" s="202"/>
    </row>
    <row r="639" spans="1:27" s="203" customFormat="1" hidden="1">
      <c r="A639" s="200"/>
      <c r="B639" s="200"/>
      <c r="C639" s="200"/>
      <c r="D639" s="200"/>
      <c r="E639" s="200"/>
      <c r="F639" s="200"/>
      <c r="G639" s="201"/>
      <c r="H639" s="200"/>
      <c r="I639" s="200"/>
      <c r="J639" s="200"/>
      <c r="K639" s="200"/>
      <c r="L639" s="200"/>
      <c r="M639" s="200"/>
      <c r="N639" s="200"/>
      <c r="O639" s="200"/>
      <c r="P639" s="200"/>
      <c r="Q639" s="188"/>
      <c r="R639" s="188"/>
      <c r="S639" s="188"/>
      <c r="T639" s="188"/>
      <c r="U639" s="237"/>
      <c r="V639" s="200"/>
      <c r="W639" s="200"/>
      <c r="X639" s="200"/>
      <c r="Y639" s="200"/>
      <c r="Z639" s="200"/>
      <c r="AA639" s="202"/>
    </row>
    <row r="640" spans="1:27" s="203" customFormat="1" hidden="1">
      <c r="A640" s="200"/>
      <c r="B640" s="200"/>
      <c r="C640" s="200"/>
      <c r="D640" s="200"/>
      <c r="E640" s="200"/>
      <c r="F640" s="200"/>
      <c r="G640" s="201"/>
      <c r="H640" s="200"/>
      <c r="I640" s="200"/>
      <c r="J640" s="200"/>
      <c r="K640" s="200"/>
      <c r="L640" s="200"/>
      <c r="M640" s="200"/>
      <c r="N640" s="200"/>
      <c r="O640" s="200"/>
      <c r="P640" s="200"/>
      <c r="Q640" s="188"/>
      <c r="R640" s="188"/>
      <c r="S640" s="188"/>
      <c r="T640" s="188"/>
      <c r="U640" s="237"/>
      <c r="V640" s="200"/>
      <c r="W640" s="200"/>
      <c r="X640" s="200"/>
      <c r="Y640" s="200"/>
      <c r="Z640" s="200"/>
      <c r="AA640" s="202"/>
    </row>
    <row r="641" spans="1:27" s="203" customFormat="1" hidden="1">
      <c r="A641" s="200"/>
      <c r="B641" s="200"/>
      <c r="C641" s="200"/>
      <c r="D641" s="200"/>
      <c r="E641" s="200"/>
      <c r="F641" s="200"/>
      <c r="G641" s="201"/>
      <c r="H641" s="200"/>
      <c r="I641" s="200"/>
      <c r="J641" s="200"/>
      <c r="K641" s="200"/>
      <c r="L641" s="200"/>
      <c r="M641" s="200"/>
      <c r="N641" s="200"/>
      <c r="O641" s="200"/>
      <c r="P641" s="200"/>
      <c r="Q641" s="188"/>
      <c r="R641" s="188"/>
      <c r="S641" s="188"/>
      <c r="T641" s="188"/>
      <c r="U641" s="237"/>
      <c r="V641" s="200"/>
      <c r="W641" s="200"/>
      <c r="X641" s="200"/>
      <c r="Y641" s="200"/>
      <c r="Z641" s="200"/>
      <c r="AA641" s="202"/>
    </row>
    <row r="642" spans="1:27" s="203" customFormat="1" hidden="1">
      <c r="A642" s="200"/>
      <c r="B642" s="200"/>
      <c r="C642" s="200"/>
      <c r="D642" s="200"/>
      <c r="E642" s="200"/>
      <c r="F642" s="200"/>
      <c r="G642" s="201"/>
      <c r="H642" s="200"/>
      <c r="I642" s="200"/>
      <c r="J642" s="200"/>
      <c r="K642" s="200"/>
      <c r="L642" s="200"/>
      <c r="M642" s="200"/>
      <c r="N642" s="200"/>
      <c r="O642" s="200"/>
      <c r="P642" s="200"/>
      <c r="Q642" s="188"/>
      <c r="R642" s="188"/>
      <c r="S642" s="188"/>
      <c r="T642" s="188"/>
      <c r="U642" s="237"/>
      <c r="V642" s="200"/>
      <c r="W642" s="200"/>
      <c r="X642" s="200"/>
      <c r="Y642" s="200"/>
      <c r="Z642" s="200"/>
      <c r="AA642" s="202"/>
    </row>
    <row r="643" spans="1:27" s="203" customFormat="1" hidden="1">
      <c r="A643" s="200"/>
      <c r="B643" s="200"/>
      <c r="C643" s="200"/>
      <c r="D643" s="200"/>
      <c r="E643" s="200"/>
      <c r="F643" s="200"/>
      <c r="G643" s="201"/>
      <c r="H643" s="200"/>
      <c r="I643" s="200"/>
      <c r="J643" s="200"/>
      <c r="K643" s="200"/>
      <c r="L643" s="200"/>
      <c r="M643" s="200"/>
      <c r="N643" s="200"/>
      <c r="O643" s="200"/>
      <c r="P643" s="200"/>
      <c r="Q643" s="188"/>
      <c r="R643" s="188"/>
      <c r="S643" s="188"/>
      <c r="T643" s="188"/>
      <c r="U643" s="237"/>
      <c r="V643" s="200"/>
      <c r="W643" s="200"/>
      <c r="X643" s="200"/>
      <c r="Y643" s="200"/>
      <c r="Z643" s="200"/>
      <c r="AA643" s="202"/>
    </row>
    <row r="644" spans="1:27" s="203" customFormat="1" hidden="1">
      <c r="A644" s="200"/>
      <c r="B644" s="200"/>
      <c r="C644" s="200"/>
      <c r="D644" s="200"/>
      <c r="E644" s="200"/>
      <c r="F644" s="200"/>
      <c r="G644" s="201"/>
      <c r="H644" s="200"/>
      <c r="I644" s="200"/>
      <c r="J644" s="200"/>
      <c r="K644" s="200"/>
      <c r="L644" s="200"/>
      <c r="M644" s="200"/>
      <c r="N644" s="200"/>
      <c r="O644" s="200"/>
      <c r="P644" s="200"/>
      <c r="Q644" s="188"/>
      <c r="R644" s="188"/>
      <c r="S644" s="188"/>
      <c r="T644" s="188"/>
      <c r="U644" s="237"/>
      <c r="V644" s="200"/>
      <c r="W644" s="200"/>
      <c r="X644" s="200"/>
      <c r="Y644" s="200"/>
      <c r="Z644" s="200"/>
      <c r="AA644" s="202"/>
    </row>
    <row r="645" spans="1:27" s="203" customFormat="1" hidden="1">
      <c r="A645" s="200"/>
      <c r="B645" s="200"/>
      <c r="C645" s="200"/>
      <c r="D645" s="200"/>
      <c r="E645" s="200"/>
      <c r="F645" s="200"/>
      <c r="G645" s="201"/>
      <c r="H645" s="200"/>
      <c r="I645" s="200"/>
      <c r="J645" s="200"/>
      <c r="K645" s="200"/>
      <c r="L645" s="200"/>
      <c r="M645" s="200"/>
      <c r="N645" s="200"/>
      <c r="O645" s="200"/>
      <c r="P645" s="200"/>
      <c r="Q645" s="188"/>
      <c r="R645" s="188"/>
      <c r="S645" s="188"/>
      <c r="T645" s="188"/>
      <c r="U645" s="237"/>
      <c r="V645" s="200"/>
      <c r="W645" s="200"/>
      <c r="X645" s="200"/>
      <c r="Y645" s="200"/>
      <c r="Z645" s="200"/>
      <c r="AA645" s="202"/>
    </row>
    <row r="646" spans="1:27" s="203" customFormat="1" hidden="1">
      <c r="A646" s="200"/>
      <c r="B646" s="200"/>
      <c r="C646" s="200"/>
      <c r="D646" s="200"/>
      <c r="E646" s="200"/>
      <c r="F646" s="200"/>
      <c r="G646" s="201"/>
      <c r="H646" s="200"/>
      <c r="I646" s="200"/>
      <c r="J646" s="200"/>
      <c r="K646" s="200"/>
      <c r="L646" s="200"/>
      <c r="M646" s="200"/>
      <c r="N646" s="200"/>
      <c r="O646" s="200"/>
      <c r="P646" s="200"/>
      <c r="Q646" s="188"/>
      <c r="R646" s="188"/>
      <c r="S646" s="188"/>
      <c r="T646" s="188"/>
      <c r="U646" s="237"/>
      <c r="V646" s="200"/>
      <c r="W646" s="200"/>
      <c r="X646" s="200"/>
      <c r="Y646" s="200"/>
      <c r="Z646" s="200"/>
      <c r="AA646" s="202"/>
    </row>
    <row r="647" spans="1:27" s="203" customFormat="1" hidden="1">
      <c r="A647" s="200"/>
      <c r="B647" s="200"/>
      <c r="C647" s="200"/>
      <c r="D647" s="200"/>
      <c r="E647" s="200"/>
      <c r="F647" s="200"/>
      <c r="G647" s="201"/>
      <c r="H647" s="200"/>
      <c r="I647" s="200"/>
      <c r="J647" s="200"/>
      <c r="K647" s="200"/>
      <c r="L647" s="200"/>
      <c r="M647" s="200"/>
      <c r="N647" s="200"/>
      <c r="O647" s="200"/>
      <c r="P647" s="200"/>
      <c r="Q647" s="188"/>
      <c r="R647" s="188"/>
      <c r="S647" s="188"/>
      <c r="T647" s="188"/>
      <c r="U647" s="237"/>
      <c r="V647" s="200"/>
      <c r="W647" s="200"/>
      <c r="X647" s="200"/>
      <c r="Y647" s="200"/>
      <c r="Z647" s="200"/>
      <c r="AA647" s="202"/>
    </row>
    <row r="648" spans="1:27" s="203" customFormat="1" hidden="1">
      <c r="A648" s="200"/>
      <c r="B648" s="200"/>
      <c r="C648" s="200"/>
      <c r="D648" s="200"/>
      <c r="E648" s="200"/>
      <c r="F648" s="200"/>
      <c r="G648" s="201"/>
      <c r="H648" s="200"/>
      <c r="I648" s="200"/>
      <c r="J648" s="200"/>
      <c r="K648" s="200"/>
      <c r="L648" s="200"/>
      <c r="M648" s="200"/>
      <c r="N648" s="200"/>
      <c r="O648" s="200"/>
      <c r="P648" s="200"/>
      <c r="Q648" s="188"/>
      <c r="R648" s="188"/>
      <c r="S648" s="188"/>
      <c r="T648" s="188"/>
      <c r="U648" s="237"/>
      <c r="V648" s="200"/>
      <c r="W648" s="200"/>
      <c r="X648" s="200"/>
      <c r="Y648" s="200"/>
      <c r="Z648" s="200"/>
      <c r="AA648" s="202"/>
    </row>
    <row r="649" spans="1:27" s="203" customFormat="1" hidden="1">
      <c r="A649" s="200"/>
      <c r="B649" s="200"/>
      <c r="C649" s="200"/>
      <c r="D649" s="200"/>
      <c r="E649" s="200"/>
      <c r="F649" s="200"/>
      <c r="G649" s="201"/>
      <c r="H649" s="200"/>
      <c r="I649" s="200"/>
      <c r="J649" s="200"/>
      <c r="K649" s="200"/>
      <c r="L649" s="200"/>
      <c r="M649" s="200"/>
      <c r="N649" s="200"/>
      <c r="O649" s="200"/>
      <c r="P649" s="200"/>
      <c r="Q649" s="188"/>
      <c r="R649" s="188"/>
      <c r="S649" s="188"/>
      <c r="T649" s="188"/>
      <c r="U649" s="237"/>
      <c r="V649" s="200"/>
      <c r="W649" s="200"/>
      <c r="X649" s="200"/>
      <c r="Y649" s="200"/>
      <c r="Z649" s="200"/>
      <c r="AA649" s="202"/>
    </row>
    <row r="650" spans="1:27" s="203" customFormat="1" hidden="1">
      <c r="A650" s="200"/>
      <c r="B650" s="200"/>
      <c r="C650" s="200"/>
      <c r="D650" s="200"/>
      <c r="E650" s="200"/>
      <c r="F650" s="200"/>
      <c r="G650" s="201"/>
      <c r="H650" s="200"/>
      <c r="I650" s="200"/>
      <c r="J650" s="200"/>
      <c r="K650" s="200"/>
      <c r="L650" s="200"/>
      <c r="M650" s="200"/>
      <c r="N650" s="200"/>
      <c r="O650" s="200"/>
      <c r="P650" s="200"/>
      <c r="Q650" s="188"/>
      <c r="R650" s="188"/>
      <c r="S650" s="188"/>
      <c r="T650" s="188"/>
      <c r="U650" s="237"/>
      <c r="V650" s="200"/>
      <c r="W650" s="200"/>
      <c r="X650" s="200"/>
      <c r="Y650" s="200"/>
      <c r="Z650" s="200"/>
      <c r="AA650" s="202"/>
    </row>
    <row r="651" spans="1:27" s="203" customFormat="1" hidden="1">
      <c r="A651" s="200"/>
      <c r="B651" s="200"/>
      <c r="C651" s="200"/>
      <c r="D651" s="200"/>
      <c r="E651" s="200"/>
      <c r="F651" s="200"/>
      <c r="G651" s="201"/>
      <c r="H651" s="200"/>
      <c r="I651" s="200"/>
      <c r="J651" s="200"/>
      <c r="K651" s="200"/>
      <c r="L651" s="200"/>
      <c r="M651" s="200"/>
      <c r="N651" s="200"/>
      <c r="O651" s="200"/>
      <c r="P651" s="200"/>
      <c r="Q651" s="188"/>
      <c r="R651" s="188"/>
      <c r="S651" s="188"/>
      <c r="T651" s="188"/>
      <c r="U651" s="237"/>
      <c r="V651" s="200"/>
      <c r="W651" s="200"/>
      <c r="X651" s="200"/>
      <c r="Y651" s="200"/>
      <c r="Z651" s="200"/>
      <c r="AA651" s="202"/>
    </row>
    <row r="652" spans="1:27" s="203" customFormat="1" hidden="1">
      <c r="A652" s="200"/>
      <c r="B652" s="200"/>
      <c r="C652" s="200"/>
      <c r="D652" s="200"/>
      <c r="E652" s="200"/>
      <c r="F652" s="200"/>
      <c r="G652" s="201"/>
      <c r="H652" s="200"/>
      <c r="I652" s="200"/>
      <c r="J652" s="200"/>
      <c r="K652" s="200"/>
      <c r="L652" s="200"/>
      <c r="M652" s="200"/>
      <c r="N652" s="200"/>
      <c r="O652" s="200"/>
      <c r="P652" s="200"/>
      <c r="Q652" s="188"/>
      <c r="R652" s="188"/>
      <c r="S652" s="188"/>
      <c r="T652" s="188"/>
      <c r="U652" s="237"/>
      <c r="V652" s="200"/>
      <c r="W652" s="200"/>
      <c r="X652" s="200"/>
      <c r="Y652" s="200"/>
      <c r="Z652" s="200"/>
      <c r="AA652" s="202"/>
    </row>
    <row r="653" spans="1:27" s="203" customFormat="1" hidden="1">
      <c r="A653" s="200"/>
      <c r="B653" s="200"/>
      <c r="C653" s="200"/>
      <c r="D653" s="200"/>
      <c r="E653" s="200"/>
      <c r="F653" s="200"/>
      <c r="G653" s="201"/>
      <c r="H653" s="200"/>
      <c r="I653" s="200"/>
      <c r="J653" s="200"/>
      <c r="K653" s="200"/>
      <c r="L653" s="200"/>
      <c r="M653" s="200"/>
      <c r="N653" s="200"/>
      <c r="O653" s="200"/>
      <c r="P653" s="200"/>
      <c r="Q653" s="188"/>
      <c r="R653" s="188"/>
      <c r="S653" s="188"/>
      <c r="T653" s="188"/>
      <c r="U653" s="237"/>
      <c r="V653" s="200"/>
      <c r="W653" s="200"/>
      <c r="X653" s="200"/>
      <c r="Y653" s="200"/>
      <c r="Z653" s="200"/>
      <c r="AA653" s="202"/>
    </row>
    <row r="654" spans="1:27" s="203" customFormat="1" hidden="1">
      <c r="A654" s="200"/>
      <c r="B654" s="200"/>
      <c r="C654" s="200"/>
      <c r="D654" s="200"/>
      <c r="E654" s="200"/>
      <c r="F654" s="200"/>
      <c r="G654" s="200"/>
      <c r="H654" s="200"/>
      <c r="I654" s="200"/>
      <c r="J654" s="200"/>
      <c r="K654" s="200"/>
      <c r="L654" s="200"/>
      <c r="M654" s="200"/>
      <c r="N654" s="200"/>
      <c r="O654" s="200"/>
      <c r="P654" s="200"/>
      <c r="Q654" s="188"/>
      <c r="R654" s="188"/>
      <c r="S654" s="188"/>
      <c r="T654" s="188"/>
      <c r="U654" s="237"/>
      <c r="V654" s="200"/>
      <c r="W654" s="200"/>
      <c r="X654" s="200"/>
      <c r="Y654" s="200"/>
      <c r="Z654" s="200"/>
      <c r="AA654" s="202"/>
    </row>
    <row r="655" spans="1:27" s="203" customFormat="1" hidden="1">
      <c r="A655" s="200"/>
      <c r="B655" s="200"/>
      <c r="C655" s="200"/>
      <c r="D655" s="200"/>
      <c r="E655" s="200"/>
      <c r="F655" s="200"/>
      <c r="G655" s="200"/>
      <c r="H655" s="200"/>
      <c r="I655" s="200"/>
      <c r="J655" s="200"/>
      <c r="K655" s="200"/>
      <c r="L655" s="200"/>
      <c r="M655" s="200"/>
      <c r="N655" s="200"/>
      <c r="O655" s="200"/>
      <c r="P655" s="200"/>
      <c r="Q655" s="188"/>
      <c r="R655" s="188"/>
      <c r="S655" s="188"/>
      <c r="T655" s="188"/>
      <c r="U655" s="237"/>
      <c r="V655" s="200"/>
      <c r="W655" s="200"/>
      <c r="X655" s="200"/>
      <c r="Y655" s="200"/>
      <c r="Z655" s="200"/>
      <c r="AA655" s="202"/>
    </row>
    <row r="656" spans="1:27" s="203" customFormat="1" hidden="1">
      <c r="A656" s="200"/>
      <c r="B656" s="200"/>
      <c r="C656" s="200"/>
      <c r="D656" s="200"/>
      <c r="E656" s="200"/>
      <c r="F656" s="200"/>
      <c r="G656" s="200"/>
      <c r="H656" s="200"/>
      <c r="I656" s="200"/>
      <c r="J656" s="200"/>
      <c r="K656" s="200"/>
      <c r="L656" s="200"/>
      <c r="M656" s="200"/>
      <c r="N656" s="200"/>
      <c r="O656" s="200"/>
      <c r="P656" s="200"/>
      <c r="Q656" s="188"/>
      <c r="R656" s="188"/>
      <c r="S656" s="188"/>
      <c r="T656" s="188"/>
      <c r="U656" s="237"/>
      <c r="V656" s="200"/>
      <c r="W656" s="200"/>
      <c r="X656" s="200"/>
      <c r="Y656" s="200"/>
      <c r="Z656" s="200"/>
      <c r="AA656" s="202"/>
    </row>
    <row r="657" spans="1:27" s="203" customFormat="1" hidden="1">
      <c r="A657" s="200"/>
      <c r="B657" s="200"/>
      <c r="C657" s="200"/>
      <c r="D657" s="200"/>
      <c r="E657" s="200"/>
      <c r="F657" s="200"/>
      <c r="G657" s="200"/>
      <c r="H657" s="200"/>
      <c r="I657" s="200"/>
      <c r="J657" s="200"/>
      <c r="K657" s="200"/>
      <c r="L657" s="200"/>
      <c r="M657" s="200"/>
      <c r="N657" s="200"/>
      <c r="O657" s="200"/>
      <c r="P657" s="200"/>
      <c r="Q657" s="188"/>
      <c r="R657" s="188"/>
      <c r="S657" s="188"/>
      <c r="T657" s="188"/>
      <c r="U657" s="237"/>
      <c r="V657" s="200"/>
      <c r="W657" s="200"/>
      <c r="X657" s="200"/>
      <c r="Y657" s="200"/>
      <c r="Z657" s="200"/>
      <c r="AA657" s="202"/>
    </row>
    <row r="658" spans="1:27" s="203" customFormat="1" hidden="1">
      <c r="A658" s="200"/>
      <c r="B658" s="200"/>
      <c r="C658" s="200"/>
      <c r="D658" s="200"/>
      <c r="E658" s="200"/>
      <c r="F658" s="200"/>
      <c r="G658" s="200"/>
      <c r="H658" s="200"/>
      <c r="I658" s="200"/>
      <c r="J658" s="200"/>
      <c r="K658" s="200"/>
      <c r="L658" s="200"/>
      <c r="M658" s="200"/>
      <c r="N658" s="200"/>
      <c r="O658" s="200"/>
      <c r="P658" s="200"/>
      <c r="Q658" s="188"/>
      <c r="R658" s="188"/>
      <c r="S658" s="188"/>
      <c r="T658" s="188"/>
      <c r="U658" s="237"/>
      <c r="V658" s="200"/>
      <c r="W658" s="200"/>
      <c r="X658" s="200"/>
      <c r="Y658" s="200"/>
      <c r="Z658" s="200"/>
      <c r="AA658" s="202"/>
    </row>
    <row r="659" spans="1:27" s="203" customFormat="1" hidden="1">
      <c r="A659" s="200"/>
      <c r="B659" s="200"/>
      <c r="C659" s="200"/>
      <c r="D659" s="200"/>
      <c r="E659" s="200"/>
      <c r="F659" s="200"/>
      <c r="G659" s="200"/>
      <c r="H659" s="200"/>
      <c r="I659" s="200"/>
      <c r="J659" s="200"/>
      <c r="K659" s="200"/>
      <c r="L659" s="200"/>
      <c r="M659" s="200"/>
      <c r="N659" s="200"/>
      <c r="O659" s="200"/>
      <c r="P659" s="200"/>
      <c r="Q659" s="188"/>
      <c r="R659" s="188"/>
      <c r="S659" s="188"/>
      <c r="T659" s="188"/>
      <c r="U659" s="237"/>
      <c r="V659" s="200"/>
      <c r="W659" s="200"/>
      <c r="X659" s="200"/>
      <c r="Y659" s="200"/>
      <c r="Z659" s="200"/>
      <c r="AA659" s="202"/>
    </row>
    <row r="660" spans="1:27" s="203" customFormat="1" hidden="1">
      <c r="A660" s="200"/>
      <c r="B660" s="200"/>
      <c r="C660" s="200"/>
      <c r="D660" s="200"/>
      <c r="E660" s="200"/>
      <c r="F660" s="200"/>
      <c r="G660" s="200"/>
      <c r="H660" s="200"/>
      <c r="I660" s="200"/>
      <c r="J660" s="200"/>
      <c r="K660" s="200"/>
      <c r="L660" s="200"/>
      <c r="M660" s="200"/>
      <c r="N660" s="200"/>
      <c r="O660" s="200"/>
      <c r="P660" s="200"/>
      <c r="Q660" s="188"/>
      <c r="R660" s="188"/>
      <c r="S660" s="188"/>
      <c r="T660" s="188"/>
      <c r="U660" s="237"/>
      <c r="V660" s="200"/>
      <c r="W660" s="200"/>
      <c r="X660" s="200"/>
      <c r="Y660" s="200"/>
      <c r="Z660" s="200"/>
      <c r="AA660" s="202"/>
    </row>
    <row r="661" spans="1:27" s="203" customFormat="1" hidden="1">
      <c r="A661" s="200"/>
      <c r="B661" s="200"/>
      <c r="C661" s="200"/>
      <c r="D661" s="200"/>
      <c r="E661" s="200"/>
      <c r="F661" s="200"/>
      <c r="G661" s="200"/>
      <c r="H661" s="200"/>
      <c r="I661" s="200"/>
      <c r="J661" s="200"/>
      <c r="K661" s="200"/>
      <c r="L661" s="200"/>
      <c r="M661" s="200"/>
      <c r="N661" s="200"/>
      <c r="O661" s="200"/>
      <c r="P661" s="200"/>
      <c r="Q661" s="188"/>
      <c r="R661" s="188"/>
      <c r="S661" s="188"/>
      <c r="T661" s="188"/>
      <c r="U661" s="237"/>
      <c r="V661" s="200"/>
      <c r="W661" s="200"/>
      <c r="X661" s="200"/>
      <c r="Y661" s="200"/>
      <c r="Z661" s="200"/>
      <c r="AA661" s="202"/>
    </row>
    <row r="662" spans="1:27" s="203" customFormat="1" hidden="1">
      <c r="A662" s="200"/>
      <c r="B662" s="200"/>
      <c r="C662" s="200"/>
      <c r="D662" s="200"/>
      <c r="E662" s="200"/>
      <c r="F662" s="200"/>
      <c r="G662" s="200"/>
      <c r="H662" s="200"/>
      <c r="I662" s="200"/>
      <c r="J662" s="200"/>
      <c r="K662" s="200"/>
      <c r="L662" s="200"/>
      <c r="M662" s="200"/>
      <c r="N662" s="200"/>
      <c r="O662" s="200"/>
      <c r="P662" s="200"/>
      <c r="Q662" s="188"/>
      <c r="R662" s="188"/>
      <c r="S662" s="188"/>
      <c r="T662" s="188"/>
      <c r="U662" s="237"/>
      <c r="V662" s="200"/>
      <c r="W662" s="200"/>
      <c r="X662" s="200"/>
      <c r="Y662" s="200"/>
      <c r="Z662" s="200"/>
      <c r="AA662" s="202"/>
    </row>
    <row r="663" spans="1:27" s="203" customFormat="1" hidden="1">
      <c r="A663" s="200"/>
      <c r="B663" s="200"/>
      <c r="C663" s="200"/>
      <c r="D663" s="200"/>
      <c r="E663" s="200"/>
      <c r="F663" s="200"/>
      <c r="G663" s="200"/>
      <c r="H663" s="200"/>
      <c r="I663" s="200"/>
      <c r="J663" s="200"/>
      <c r="K663" s="200"/>
      <c r="L663" s="200"/>
      <c r="M663" s="200"/>
      <c r="N663" s="200"/>
      <c r="O663" s="200"/>
      <c r="P663" s="200"/>
      <c r="Q663" s="188"/>
      <c r="R663" s="188"/>
      <c r="S663" s="188"/>
      <c r="T663" s="188"/>
      <c r="U663" s="237"/>
      <c r="V663" s="200"/>
      <c r="W663" s="200"/>
      <c r="X663" s="200"/>
      <c r="Y663" s="200"/>
      <c r="Z663" s="200"/>
      <c r="AA663" s="202"/>
    </row>
    <row r="664" spans="1:27" s="203" customFormat="1" hidden="1">
      <c r="A664" s="200"/>
      <c r="B664" s="205"/>
      <c r="C664" s="205"/>
      <c r="D664" s="205"/>
      <c r="E664" s="205"/>
      <c r="F664" s="205"/>
      <c r="G664" s="200"/>
      <c r="H664" s="200"/>
      <c r="I664" s="205"/>
      <c r="J664" s="200"/>
      <c r="K664" s="205"/>
      <c r="L664" s="205"/>
      <c r="M664" s="205"/>
      <c r="N664" s="205"/>
      <c r="O664" s="205"/>
      <c r="P664" s="205"/>
      <c r="Q664" s="188"/>
      <c r="R664" s="188"/>
      <c r="S664" s="188"/>
      <c r="T664" s="188"/>
      <c r="U664" s="237"/>
      <c r="V664" s="205"/>
      <c r="W664" s="205"/>
      <c r="X664" s="205"/>
      <c r="Y664" s="205"/>
      <c r="Z664" s="205"/>
      <c r="AA664" s="206"/>
    </row>
    <row r="665" spans="1:27" s="203" customFormat="1" hidden="1">
      <c r="A665" s="200"/>
      <c r="B665" s="205"/>
      <c r="C665" s="205"/>
      <c r="D665" s="205"/>
      <c r="E665" s="205"/>
      <c r="F665" s="205"/>
      <c r="G665" s="200"/>
      <c r="H665" s="200"/>
      <c r="I665" s="205"/>
      <c r="J665" s="200"/>
      <c r="K665" s="205"/>
      <c r="L665" s="205"/>
      <c r="M665" s="205"/>
      <c r="N665" s="205"/>
      <c r="O665" s="205"/>
      <c r="P665" s="205"/>
      <c r="Q665" s="188"/>
      <c r="R665" s="188"/>
      <c r="S665" s="188"/>
      <c r="T665" s="188"/>
      <c r="U665" s="237"/>
      <c r="V665" s="205"/>
      <c r="W665" s="205"/>
      <c r="X665" s="205"/>
      <c r="Y665" s="205"/>
      <c r="Z665" s="205"/>
      <c r="AA665" s="206"/>
    </row>
    <row r="666" spans="1:27" s="203" customFormat="1" hidden="1">
      <c r="A666" s="200"/>
      <c r="B666" s="205"/>
      <c r="C666" s="205"/>
      <c r="D666" s="205"/>
      <c r="E666" s="205"/>
      <c r="F666" s="205"/>
      <c r="G666" s="200"/>
      <c r="H666" s="200"/>
      <c r="I666" s="205"/>
      <c r="J666" s="200"/>
      <c r="K666" s="200"/>
      <c r="L666" s="205"/>
      <c r="M666" s="205"/>
      <c r="N666" s="207"/>
      <c r="O666" s="205"/>
      <c r="P666" s="205"/>
      <c r="Q666" s="188"/>
      <c r="R666" s="188"/>
      <c r="S666" s="188"/>
      <c r="T666" s="188"/>
      <c r="U666" s="237"/>
      <c r="V666" s="205"/>
      <c r="W666" s="205"/>
      <c r="X666" s="205"/>
      <c r="Y666" s="205"/>
      <c r="Z666" s="205"/>
      <c r="AA666" s="206"/>
    </row>
    <row r="667" spans="1:27" s="203" customFormat="1" hidden="1">
      <c r="A667" s="200"/>
      <c r="B667" s="205"/>
      <c r="C667" s="205"/>
      <c r="D667" s="205"/>
      <c r="E667" s="205"/>
      <c r="F667" s="205"/>
      <c r="G667" s="200"/>
      <c r="H667" s="200"/>
      <c r="I667" s="205"/>
      <c r="J667" s="200"/>
      <c r="K667" s="200"/>
      <c r="L667" s="205"/>
      <c r="M667" s="205"/>
      <c r="N667" s="207"/>
      <c r="O667" s="205"/>
      <c r="P667" s="205"/>
      <c r="Q667" s="188"/>
      <c r="R667" s="188"/>
      <c r="S667" s="188"/>
      <c r="T667" s="188"/>
      <c r="U667" s="237"/>
      <c r="V667" s="205"/>
      <c r="W667" s="205"/>
      <c r="X667" s="205"/>
      <c r="Y667" s="205"/>
      <c r="Z667" s="205"/>
      <c r="AA667" s="206"/>
    </row>
    <row r="668" spans="1:27" s="203" customFormat="1" hidden="1">
      <c r="A668" s="200"/>
      <c r="B668" s="205"/>
      <c r="C668" s="205"/>
      <c r="D668" s="205"/>
      <c r="E668" s="205"/>
      <c r="F668" s="205"/>
      <c r="G668" s="200"/>
      <c r="H668" s="200"/>
      <c r="I668" s="205"/>
      <c r="J668" s="200"/>
      <c r="K668" s="200"/>
      <c r="L668" s="205"/>
      <c r="M668" s="205"/>
      <c r="N668" s="207"/>
      <c r="O668" s="205"/>
      <c r="P668" s="205"/>
      <c r="Q668" s="188"/>
      <c r="R668" s="188"/>
      <c r="S668" s="188"/>
      <c r="T668" s="188"/>
      <c r="U668" s="237"/>
      <c r="V668" s="205"/>
      <c r="W668" s="205"/>
      <c r="X668" s="205"/>
      <c r="Y668" s="205"/>
      <c r="Z668" s="205"/>
      <c r="AA668" s="206"/>
    </row>
    <row r="669" spans="1:27" s="203" customFormat="1" hidden="1">
      <c r="A669" s="200"/>
      <c r="B669" s="205"/>
      <c r="C669" s="205"/>
      <c r="D669" s="205"/>
      <c r="E669" s="205"/>
      <c r="F669" s="205"/>
      <c r="G669" s="200"/>
      <c r="H669" s="200"/>
      <c r="I669" s="205"/>
      <c r="J669" s="200"/>
      <c r="K669" s="200"/>
      <c r="L669" s="205"/>
      <c r="M669" s="205"/>
      <c r="N669" s="207"/>
      <c r="O669" s="205"/>
      <c r="P669" s="205"/>
      <c r="Q669" s="188"/>
      <c r="R669" s="188"/>
      <c r="S669" s="188"/>
      <c r="T669" s="188"/>
      <c r="U669" s="237"/>
      <c r="V669" s="205"/>
      <c r="W669" s="205"/>
      <c r="X669" s="205"/>
      <c r="Y669" s="205"/>
      <c r="Z669" s="205"/>
      <c r="AA669" s="206"/>
    </row>
    <row r="670" spans="1:27" s="203" customFormat="1" hidden="1">
      <c r="A670" s="200"/>
      <c r="B670" s="205"/>
      <c r="C670" s="205"/>
      <c r="D670" s="205"/>
      <c r="E670" s="205"/>
      <c r="F670" s="205"/>
      <c r="G670" s="200"/>
      <c r="H670" s="200"/>
      <c r="I670" s="205"/>
      <c r="J670" s="200"/>
      <c r="K670" s="200"/>
      <c r="L670" s="205"/>
      <c r="M670" s="205"/>
      <c r="N670" s="207"/>
      <c r="O670" s="205"/>
      <c r="P670" s="205"/>
      <c r="Q670" s="188"/>
      <c r="R670" s="188"/>
      <c r="S670" s="188"/>
      <c r="T670" s="188"/>
      <c r="U670" s="237"/>
      <c r="V670" s="205"/>
      <c r="W670" s="205"/>
      <c r="X670" s="205"/>
      <c r="Y670" s="205"/>
      <c r="Z670" s="205"/>
      <c r="AA670" s="206"/>
    </row>
    <row r="671" spans="1:27" s="203" customFormat="1" hidden="1">
      <c r="A671" s="200"/>
      <c r="B671" s="207"/>
      <c r="C671" s="207"/>
      <c r="D671" s="207"/>
      <c r="E671" s="207"/>
      <c r="F671" s="207"/>
      <c r="G671" s="200"/>
      <c r="H671" s="200"/>
      <c r="I671" s="207"/>
      <c r="J671" s="207"/>
      <c r="K671" s="200"/>
      <c r="L671" s="207"/>
      <c r="M671" s="207"/>
      <c r="N671" s="207"/>
      <c r="O671" s="200"/>
      <c r="P671" s="207"/>
      <c r="Q671" s="188"/>
      <c r="R671" s="188"/>
      <c r="S671" s="188"/>
      <c r="T671" s="188"/>
      <c r="U671" s="237"/>
      <c r="V671" s="207"/>
      <c r="W671" s="207"/>
      <c r="X671" s="207"/>
      <c r="Y671" s="207"/>
      <c r="Z671" s="207"/>
      <c r="AA671" s="208"/>
    </row>
    <row r="672" spans="1:27" s="203" customFormat="1" hidden="1">
      <c r="A672" s="205"/>
      <c r="B672" s="205"/>
      <c r="C672" s="205"/>
      <c r="D672" s="205"/>
      <c r="E672" s="205"/>
      <c r="F672" s="205"/>
      <c r="G672" s="205"/>
      <c r="H672" s="205"/>
      <c r="I672" s="205"/>
      <c r="J672" s="200"/>
      <c r="K672" s="205"/>
      <c r="L672" s="205"/>
      <c r="M672" s="205"/>
      <c r="N672" s="205"/>
      <c r="O672" s="205"/>
      <c r="P672" s="205"/>
      <c r="Q672" s="188"/>
      <c r="R672" s="188"/>
      <c r="S672" s="188"/>
      <c r="T672" s="188"/>
      <c r="U672" s="237"/>
      <c r="V672" s="205"/>
      <c r="W672" s="205"/>
      <c r="X672" s="205"/>
      <c r="Y672" s="205"/>
      <c r="Z672" s="205"/>
      <c r="AA672" s="206"/>
    </row>
    <row r="673" spans="1:27" s="203" customFormat="1" hidden="1">
      <c r="A673" s="207"/>
      <c r="B673" s="207"/>
      <c r="C673" s="207"/>
      <c r="D673" s="207"/>
      <c r="E673" s="207"/>
      <c r="F673" s="207"/>
      <c r="G673" s="205"/>
      <c r="H673" s="209"/>
      <c r="I673" s="207"/>
      <c r="J673" s="209"/>
      <c r="K673" s="207"/>
      <c r="L673" s="207"/>
      <c r="M673" s="207"/>
      <c r="N673" s="207"/>
      <c r="O673" s="209"/>
      <c r="P673" s="207"/>
      <c r="Q673" s="188"/>
      <c r="R673" s="188"/>
      <c r="S673" s="188"/>
      <c r="T673" s="188"/>
      <c r="U673" s="237"/>
      <c r="V673" s="207"/>
      <c r="W673" s="207"/>
      <c r="X673" s="207"/>
      <c r="Y673" s="207"/>
      <c r="Z673" s="207"/>
      <c r="AA673" s="208"/>
    </row>
    <row r="674" spans="1:27" s="203" customFormat="1" hidden="1">
      <c r="A674" s="207"/>
      <c r="B674" s="207"/>
      <c r="C674" s="207"/>
      <c r="D674" s="207"/>
      <c r="E674" s="207"/>
      <c r="F674" s="207"/>
      <c r="G674" s="205"/>
      <c r="H674" s="207"/>
      <c r="I674" s="207"/>
      <c r="J674" s="207"/>
      <c r="K674" s="207"/>
      <c r="L674" s="207"/>
      <c r="M674" s="207"/>
      <c r="N674" s="207"/>
      <c r="O674" s="207"/>
      <c r="P674" s="207"/>
      <c r="Q674" s="188"/>
      <c r="R674" s="188"/>
      <c r="S674" s="188"/>
      <c r="T674" s="188"/>
      <c r="U674" s="237"/>
      <c r="V674" s="207"/>
      <c r="W674" s="207"/>
      <c r="X674" s="207"/>
      <c r="Y674" s="207"/>
      <c r="Z674" s="207"/>
      <c r="AA674" s="208"/>
    </row>
    <row r="675" spans="1:27" s="203" customFormat="1" hidden="1">
      <c r="A675" s="207"/>
      <c r="B675" s="207"/>
      <c r="C675" s="207"/>
      <c r="D675" s="207"/>
      <c r="E675" s="207"/>
      <c r="F675" s="207"/>
      <c r="G675" s="205"/>
      <c r="H675" s="207"/>
      <c r="I675" s="207"/>
      <c r="J675" s="207"/>
      <c r="K675" s="207"/>
      <c r="L675" s="207"/>
      <c r="M675" s="207"/>
      <c r="N675" s="207"/>
      <c r="O675" s="207"/>
      <c r="P675" s="207"/>
      <c r="Q675" s="188"/>
      <c r="R675" s="188"/>
      <c r="S675" s="188"/>
      <c r="T675" s="188"/>
      <c r="U675" s="237"/>
      <c r="V675" s="207"/>
      <c r="W675" s="207"/>
      <c r="X675" s="207"/>
      <c r="Y675" s="207"/>
      <c r="Z675" s="207"/>
      <c r="AA675" s="208"/>
    </row>
    <row r="676" spans="1:27" s="203" customFormat="1" hidden="1">
      <c r="A676" s="207"/>
      <c r="B676" s="207"/>
      <c r="C676" s="207"/>
      <c r="D676" s="207"/>
      <c r="E676" s="207"/>
      <c r="F676" s="207"/>
      <c r="G676" s="205"/>
      <c r="H676" s="207"/>
      <c r="I676" s="207"/>
      <c r="J676" s="207"/>
      <c r="K676" s="207"/>
      <c r="L676" s="207"/>
      <c r="M676" s="207"/>
      <c r="N676" s="207"/>
      <c r="O676" s="207"/>
      <c r="P676" s="210"/>
      <c r="Q676" s="188"/>
      <c r="R676" s="188"/>
      <c r="S676" s="188"/>
      <c r="T676" s="188"/>
      <c r="U676" s="237"/>
      <c r="V676" s="207"/>
      <c r="W676" s="207"/>
      <c r="X676" s="207"/>
      <c r="Y676" s="211"/>
      <c r="Z676" s="207"/>
      <c r="AA676" s="208"/>
    </row>
    <row r="677" spans="1:27" s="203" customFormat="1" hidden="1">
      <c r="A677" s="207"/>
      <c r="B677" s="207"/>
      <c r="C677" s="207"/>
      <c r="D677" s="207"/>
      <c r="E677" s="207"/>
      <c r="F677" s="207"/>
      <c r="G677" s="205"/>
      <c r="H677" s="207"/>
      <c r="I677" s="207"/>
      <c r="J677" s="207"/>
      <c r="K677" s="207"/>
      <c r="L677" s="207"/>
      <c r="M677" s="207"/>
      <c r="N677" s="207"/>
      <c r="O677" s="207"/>
      <c r="P677" s="207"/>
      <c r="Q677" s="188"/>
      <c r="R677" s="188"/>
      <c r="S677" s="188"/>
      <c r="T677" s="188"/>
      <c r="U677" s="237"/>
      <c r="V677" s="207"/>
      <c r="W677" s="207"/>
      <c r="X677" s="207"/>
      <c r="Y677" s="207"/>
      <c r="Z677" s="207"/>
      <c r="AA677" s="208"/>
    </row>
    <row r="678" spans="1:27" s="203" customFormat="1" hidden="1">
      <c r="A678" s="205"/>
      <c r="B678" s="205"/>
      <c r="C678" s="205"/>
      <c r="D678" s="205"/>
      <c r="E678" s="205"/>
      <c r="F678" s="205"/>
      <c r="G678" s="205"/>
      <c r="H678" s="205"/>
      <c r="I678" s="205"/>
      <c r="J678" s="205"/>
      <c r="K678" s="205"/>
      <c r="L678" s="205"/>
      <c r="M678" s="205"/>
      <c r="N678" s="205"/>
      <c r="O678" s="205"/>
      <c r="P678" s="205"/>
      <c r="Q678" s="188"/>
      <c r="R678" s="188"/>
      <c r="S678" s="188"/>
      <c r="T678" s="188"/>
      <c r="U678" s="237"/>
      <c r="V678" s="205"/>
      <c r="W678" s="205"/>
      <c r="X678" s="205"/>
      <c r="Y678" s="205"/>
      <c r="Z678" s="205"/>
      <c r="AA678" s="206"/>
    </row>
    <row r="679" spans="1:27" s="203" customFormat="1" hidden="1">
      <c r="A679" s="205"/>
      <c r="B679" s="205"/>
      <c r="C679" s="205"/>
      <c r="D679" s="205"/>
      <c r="E679" s="205"/>
      <c r="F679" s="205"/>
      <c r="G679" s="205"/>
      <c r="H679" s="205"/>
      <c r="I679" s="205"/>
      <c r="J679" s="205"/>
      <c r="K679" s="205"/>
      <c r="L679" s="205"/>
      <c r="M679" s="205"/>
      <c r="N679" s="205"/>
      <c r="O679" s="205"/>
      <c r="P679" s="205"/>
      <c r="Q679" s="188"/>
      <c r="R679" s="188"/>
      <c r="S679" s="188"/>
      <c r="T679" s="188"/>
      <c r="U679" s="237"/>
      <c r="V679" s="205"/>
      <c r="W679" s="205"/>
      <c r="X679" s="205"/>
      <c r="Y679" s="205"/>
      <c r="Z679" s="205"/>
      <c r="AA679" s="206"/>
    </row>
    <row r="680" spans="1:27" s="203" customFormat="1" hidden="1">
      <c r="A680" s="205"/>
      <c r="B680" s="205"/>
      <c r="C680" s="205"/>
      <c r="D680" s="205"/>
      <c r="E680" s="205"/>
      <c r="F680" s="205"/>
      <c r="G680" s="205"/>
      <c r="H680" s="205"/>
      <c r="I680" s="205"/>
      <c r="J680" s="205"/>
      <c r="K680" s="205"/>
      <c r="L680" s="205"/>
      <c r="M680" s="205"/>
      <c r="N680" s="205"/>
      <c r="O680" s="205"/>
      <c r="P680" s="205"/>
      <c r="Q680" s="188"/>
      <c r="R680" s="188"/>
      <c r="S680" s="188"/>
      <c r="T680" s="188"/>
      <c r="U680" s="237"/>
      <c r="V680" s="205"/>
      <c r="W680" s="205"/>
      <c r="X680" s="205"/>
      <c r="Y680" s="205"/>
      <c r="Z680" s="205"/>
      <c r="AA680" s="206"/>
    </row>
    <row r="681" spans="1:27" s="203" customFormat="1" hidden="1">
      <c r="A681" s="205"/>
      <c r="B681" s="205"/>
      <c r="C681" s="205"/>
      <c r="D681" s="205"/>
      <c r="E681" s="205"/>
      <c r="F681" s="205"/>
      <c r="G681" s="205"/>
      <c r="H681" s="205"/>
      <c r="I681" s="205"/>
      <c r="J681" s="205"/>
      <c r="K681" s="205"/>
      <c r="L681" s="205"/>
      <c r="M681" s="205"/>
      <c r="N681" s="205"/>
      <c r="O681" s="205"/>
      <c r="P681" s="205"/>
      <c r="Q681" s="188"/>
      <c r="R681" s="188"/>
      <c r="S681" s="188"/>
      <c r="T681" s="188"/>
      <c r="U681" s="237"/>
      <c r="V681" s="205"/>
      <c r="W681" s="205"/>
      <c r="X681" s="205"/>
      <c r="Y681" s="205"/>
      <c r="Z681" s="205"/>
      <c r="AA681" s="206"/>
    </row>
    <row r="682" spans="1:27" s="139" customFormat="1" hidden="1">
      <c r="A682" s="133"/>
      <c r="B682" s="212"/>
      <c r="C682" s="212"/>
      <c r="D682" s="228"/>
      <c r="E682" s="228"/>
      <c r="F682" s="212"/>
      <c r="G682" s="213"/>
      <c r="H682" s="133"/>
      <c r="I682" s="212"/>
      <c r="J682" s="228"/>
      <c r="K682" s="133"/>
      <c r="L682" s="212"/>
      <c r="M682" s="212"/>
      <c r="N682" s="212"/>
      <c r="O682" s="133"/>
      <c r="P682" s="212"/>
      <c r="Q682" s="212"/>
      <c r="R682" s="212"/>
      <c r="S682" s="212"/>
      <c r="T682" s="212"/>
      <c r="U682" s="262"/>
      <c r="V682" s="212"/>
      <c r="W682" s="212"/>
      <c r="X682" s="212"/>
      <c r="Y682" s="212"/>
      <c r="Z682" s="212"/>
      <c r="AA682" s="214"/>
    </row>
    <row r="683" spans="1:27" s="139" customFormat="1" hidden="1">
      <c r="A683" s="133"/>
      <c r="B683" s="212"/>
      <c r="C683" s="212"/>
      <c r="D683" s="133"/>
      <c r="E683" s="133"/>
      <c r="F683" s="212"/>
      <c r="G683" s="213"/>
      <c r="H683" s="133"/>
      <c r="I683" s="133"/>
      <c r="J683" s="228"/>
      <c r="K683" s="133"/>
      <c r="L683" s="212"/>
      <c r="M683" s="212"/>
      <c r="N683" s="212"/>
      <c r="O683" s="133"/>
      <c r="P683" s="212"/>
      <c r="Q683" s="212"/>
      <c r="R683" s="212"/>
      <c r="S683" s="212"/>
      <c r="T683" s="212"/>
      <c r="U683" s="262"/>
      <c r="V683" s="212"/>
      <c r="W683" s="212"/>
      <c r="X683" s="212"/>
      <c r="Y683" s="212"/>
      <c r="Z683" s="212"/>
      <c r="AA683" s="214"/>
    </row>
    <row r="684" spans="1:27" s="139" customFormat="1" hidden="1">
      <c r="A684" s="133"/>
      <c r="B684" s="212"/>
      <c r="C684" s="212"/>
      <c r="D684" s="228"/>
      <c r="E684" s="228"/>
      <c r="F684" s="212"/>
      <c r="G684" s="213"/>
      <c r="H684" s="228"/>
      <c r="I684" s="228"/>
      <c r="J684" s="228"/>
      <c r="K684" s="228"/>
      <c r="L684" s="228"/>
      <c r="M684" s="228"/>
      <c r="N684" s="228"/>
      <c r="O684" s="228"/>
      <c r="P684" s="228"/>
      <c r="Q684" s="228"/>
      <c r="R684" s="212"/>
      <c r="S684" s="212"/>
      <c r="T684" s="212"/>
      <c r="U684" s="214"/>
      <c r="V684" s="212"/>
      <c r="W684" s="212"/>
      <c r="X684" s="212"/>
      <c r="Y684" s="212"/>
      <c r="Z684" s="212"/>
      <c r="AA684" s="214"/>
    </row>
    <row r="685" spans="1:27" s="139" customFormat="1" hidden="1">
      <c r="A685" s="133"/>
      <c r="B685" s="212"/>
      <c r="C685" s="212"/>
      <c r="D685" s="228"/>
      <c r="E685" s="228"/>
      <c r="F685" s="212"/>
      <c r="G685" s="213"/>
      <c r="H685" s="228"/>
      <c r="I685" s="228"/>
      <c r="J685" s="228"/>
      <c r="K685" s="133"/>
      <c r="L685" s="228"/>
      <c r="M685" s="228"/>
      <c r="N685" s="228"/>
      <c r="O685" s="228"/>
      <c r="P685" s="228"/>
      <c r="Q685" s="228"/>
      <c r="R685" s="212"/>
      <c r="S685" s="212"/>
      <c r="T685" s="212"/>
      <c r="U685" s="214"/>
      <c r="V685" s="212"/>
      <c r="W685" s="212"/>
      <c r="X685" s="212"/>
      <c r="Y685" s="212"/>
      <c r="Z685" s="212"/>
      <c r="AA685" s="214"/>
    </row>
    <row r="686" spans="1:27" s="139" customFormat="1" hidden="1">
      <c r="A686" s="133"/>
      <c r="B686" s="212"/>
      <c r="C686" s="212"/>
      <c r="D686" s="228"/>
      <c r="E686" s="228"/>
      <c r="F686" s="212"/>
      <c r="G686" s="213"/>
      <c r="H686" s="228"/>
      <c r="I686" s="228"/>
      <c r="J686" s="228"/>
      <c r="K686" s="133"/>
      <c r="L686" s="228"/>
      <c r="M686" s="228"/>
      <c r="N686" s="228"/>
      <c r="O686" s="228"/>
      <c r="P686" s="228"/>
      <c r="Q686" s="228"/>
      <c r="R686" s="212"/>
      <c r="S686" s="212"/>
      <c r="T686" s="212"/>
      <c r="U686" s="214"/>
      <c r="V686" s="212"/>
      <c r="W686" s="212"/>
      <c r="X686" s="212"/>
      <c r="Y686" s="212"/>
      <c r="Z686" s="212"/>
      <c r="AA686" s="214"/>
    </row>
    <row r="687" spans="1:27" s="139" customFormat="1" hidden="1">
      <c r="A687" s="133"/>
      <c r="B687" s="212"/>
      <c r="C687" s="212"/>
      <c r="D687" s="228"/>
      <c r="E687" s="228"/>
      <c r="F687" s="212"/>
      <c r="G687" s="213"/>
      <c r="H687" s="228"/>
      <c r="I687" s="228"/>
      <c r="J687" s="228"/>
      <c r="K687" s="133"/>
      <c r="L687" s="228"/>
      <c r="M687" s="228"/>
      <c r="N687" s="228"/>
      <c r="O687" s="228"/>
      <c r="P687" s="228"/>
      <c r="Q687" s="228"/>
      <c r="R687" s="212"/>
      <c r="S687" s="212"/>
      <c r="T687" s="212"/>
      <c r="U687" s="214"/>
      <c r="V687" s="212"/>
      <c r="W687" s="212"/>
      <c r="X687" s="212"/>
      <c r="Y687" s="212"/>
      <c r="Z687" s="212"/>
      <c r="AA687" s="214"/>
    </row>
    <row r="688" spans="1:27" s="139" customFormat="1" hidden="1">
      <c r="A688" s="133"/>
      <c r="B688" s="212"/>
      <c r="C688" s="212"/>
      <c r="D688" s="228"/>
      <c r="E688" s="228"/>
      <c r="F688" s="212"/>
      <c r="G688" s="213"/>
      <c r="H688" s="228"/>
      <c r="I688" s="228"/>
      <c r="J688" s="228"/>
      <c r="K688" s="133"/>
      <c r="L688" s="228"/>
      <c r="M688" s="228"/>
      <c r="N688" s="228"/>
      <c r="O688" s="228"/>
      <c r="P688" s="228"/>
      <c r="Q688" s="228"/>
      <c r="R688" s="212"/>
      <c r="S688" s="212"/>
      <c r="T688" s="212"/>
      <c r="U688" s="214"/>
      <c r="V688" s="212"/>
      <c r="W688" s="212"/>
      <c r="X688" s="212"/>
      <c r="Y688" s="212"/>
      <c r="Z688" s="212"/>
      <c r="AA688" s="214"/>
    </row>
    <row r="689" spans="1:27" s="139" customFormat="1" hidden="1">
      <c r="A689" s="133"/>
      <c r="B689" s="212"/>
      <c r="C689" s="212"/>
      <c r="D689" s="228"/>
      <c r="E689" s="228"/>
      <c r="F689" s="212"/>
      <c r="G689" s="213"/>
      <c r="H689" s="133"/>
      <c r="I689" s="228"/>
      <c r="J689" s="133"/>
      <c r="K689" s="133"/>
      <c r="L689" s="228"/>
      <c r="M689" s="228"/>
      <c r="N689" s="228"/>
      <c r="O689" s="133"/>
      <c r="P689" s="228"/>
      <c r="Q689" s="228"/>
      <c r="R689" s="212"/>
      <c r="S689" s="212"/>
      <c r="T689" s="212"/>
      <c r="U689" s="214"/>
      <c r="V689" s="212"/>
      <c r="W689" s="212"/>
      <c r="X689" s="212"/>
      <c r="Y689" s="212"/>
      <c r="Z689" s="212"/>
      <c r="AA689" s="214"/>
    </row>
    <row r="690" spans="1:27" s="139" customFormat="1" hidden="1">
      <c r="A690" s="133"/>
      <c r="B690" s="212"/>
      <c r="C690" s="212"/>
      <c r="D690" s="228"/>
      <c r="E690" s="228"/>
      <c r="F690" s="212"/>
      <c r="G690" s="213"/>
      <c r="H690" s="133"/>
      <c r="I690" s="228"/>
      <c r="J690" s="133"/>
      <c r="K690" s="133"/>
      <c r="L690" s="228"/>
      <c r="M690" s="228"/>
      <c r="N690" s="228"/>
      <c r="O690" s="228"/>
      <c r="P690" s="228"/>
      <c r="Q690" s="228"/>
      <c r="R690" s="212"/>
      <c r="S690" s="212"/>
      <c r="T690" s="212"/>
      <c r="U690" s="214"/>
      <c r="V690" s="212"/>
      <c r="W690" s="212"/>
      <c r="X690" s="212"/>
      <c r="Y690" s="212"/>
      <c r="Z690" s="212"/>
      <c r="AA690" s="214"/>
    </row>
    <row r="691" spans="1:27" s="139" customFormat="1" hidden="1">
      <c r="A691" s="133"/>
      <c r="B691" s="212"/>
      <c r="C691" s="212"/>
      <c r="D691" s="228"/>
      <c r="E691" s="228"/>
      <c r="F691" s="212"/>
      <c r="G691" s="213"/>
      <c r="H691" s="133"/>
      <c r="I691" s="228"/>
      <c r="J691" s="228"/>
      <c r="K691" s="228"/>
      <c r="L691" s="228"/>
      <c r="M691" s="228"/>
      <c r="N691" s="228"/>
      <c r="O691" s="228"/>
      <c r="P691" s="228"/>
      <c r="Q691" s="228"/>
      <c r="R691" s="212"/>
      <c r="S691" s="212"/>
      <c r="T691" s="212"/>
      <c r="U691" s="214"/>
      <c r="V691" s="212"/>
      <c r="W691" s="212"/>
      <c r="X691" s="212"/>
      <c r="Y691" s="212"/>
      <c r="Z691" s="212"/>
      <c r="AA691" s="214"/>
    </row>
    <row r="692" spans="1:27" s="139" customFormat="1" hidden="1">
      <c r="A692" s="133"/>
      <c r="B692" s="212"/>
      <c r="C692" s="212"/>
      <c r="D692" s="228"/>
      <c r="E692" s="228"/>
      <c r="F692" s="212"/>
      <c r="G692" s="213"/>
      <c r="H692" s="133"/>
      <c r="I692" s="228"/>
      <c r="J692" s="133"/>
      <c r="K692" s="133"/>
      <c r="L692" s="228"/>
      <c r="M692" s="228"/>
      <c r="N692" s="228"/>
      <c r="O692" s="228"/>
      <c r="P692" s="228"/>
      <c r="Q692" s="228"/>
      <c r="R692" s="212"/>
      <c r="S692" s="212"/>
      <c r="T692" s="212"/>
      <c r="U692" s="214"/>
      <c r="V692" s="212"/>
      <c r="W692" s="212"/>
      <c r="X692" s="212"/>
      <c r="Y692" s="212"/>
      <c r="Z692" s="212"/>
      <c r="AA692" s="214"/>
    </row>
    <row r="693" spans="1:27" s="139" customFormat="1" hidden="1">
      <c r="A693" s="133"/>
      <c r="B693" s="212"/>
      <c r="C693" s="212"/>
      <c r="D693" s="228"/>
      <c r="E693" s="228"/>
      <c r="F693" s="212"/>
      <c r="G693" s="213"/>
      <c r="H693" s="133"/>
      <c r="I693" s="228"/>
      <c r="J693" s="133"/>
      <c r="K693" s="133"/>
      <c r="L693" s="228"/>
      <c r="M693" s="228"/>
      <c r="N693" s="228"/>
      <c r="O693" s="228"/>
      <c r="P693" s="228"/>
      <c r="Q693" s="228"/>
      <c r="R693" s="212"/>
      <c r="S693" s="212"/>
      <c r="T693" s="212"/>
      <c r="U693" s="214"/>
      <c r="V693" s="212"/>
      <c r="W693" s="212"/>
      <c r="X693" s="212"/>
      <c r="Y693" s="212"/>
      <c r="Z693" s="212"/>
      <c r="AA693" s="214"/>
    </row>
    <row r="694" spans="1:27" s="139" customFormat="1" hidden="1">
      <c r="A694" s="133"/>
      <c r="B694" s="212"/>
      <c r="C694" s="212"/>
      <c r="D694" s="228"/>
      <c r="E694" s="228"/>
      <c r="F694" s="212"/>
      <c r="G694" s="213"/>
      <c r="H694" s="133"/>
      <c r="I694" s="228"/>
      <c r="J694" s="228"/>
      <c r="K694" s="228"/>
      <c r="L694" s="228"/>
      <c r="M694" s="228"/>
      <c r="N694" s="228"/>
      <c r="O694" s="228"/>
      <c r="P694" s="228"/>
      <c r="Q694" s="228"/>
      <c r="R694" s="212"/>
      <c r="S694" s="212"/>
      <c r="T694" s="212"/>
      <c r="U694" s="214"/>
      <c r="V694" s="212"/>
      <c r="W694" s="212"/>
      <c r="X694" s="212"/>
      <c r="Y694" s="212"/>
      <c r="Z694" s="212"/>
      <c r="AA694" s="214"/>
    </row>
    <row r="695" spans="1:27" s="139" customFormat="1" hidden="1">
      <c r="A695" s="133"/>
      <c r="B695" s="212"/>
      <c r="C695" s="212"/>
      <c r="D695" s="228"/>
      <c r="E695" s="228"/>
      <c r="F695" s="212"/>
      <c r="G695" s="213"/>
      <c r="H695" s="133"/>
      <c r="I695" s="228"/>
      <c r="J695" s="133"/>
      <c r="K695" s="133"/>
      <c r="L695" s="228"/>
      <c r="M695" s="228"/>
      <c r="N695" s="228"/>
      <c r="O695" s="228"/>
      <c r="P695" s="228"/>
      <c r="Q695" s="228"/>
      <c r="R695" s="212"/>
      <c r="S695" s="212"/>
      <c r="T695" s="212"/>
      <c r="U695" s="214"/>
      <c r="V695" s="212"/>
      <c r="W695" s="212"/>
      <c r="X695" s="212"/>
      <c r="Y695" s="212"/>
      <c r="Z695" s="212"/>
      <c r="AA695" s="214"/>
    </row>
    <row r="696" spans="1:27" s="139" customFormat="1" hidden="1">
      <c r="A696" s="133"/>
      <c r="B696" s="212"/>
      <c r="C696" s="212"/>
      <c r="D696" s="228"/>
      <c r="E696" s="228"/>
      <c r="F696" s="212"/>
      <c r="G696" s="213"/>
      <c r="H696" s="133"/>
      <c r="I696" s="228"/>
      <c r="J696" s="133"/>
      <c r="K696" s="133"/>
      <c r="L696" s="228"/>
      <c r="M696" s="228"/>
      <c r="N696" s="228"/>
      <c r="O696" s="133"/>
      <c r="P696" s="228"/>
      <c r="Q696" s="228"/>
      <c r="R696" s="212"/>
      <c r="S696" s="212"/>
      <c r="T696" s="212"/>
      <c r="U696" s="214"/>
      <c r="V696" s="212"/>
      <c r="W696" s="212"/>
      <c r="X696" s="212"/>
      <c r="Y696" s="212"/>
      <c r="Z696" s="212"/>
      <c r="AA696" s="214"/>
    </row>
    <row r="697" spans="1:27" s="139" customFormat="1" hidden="1">
      <c r="A697" s="133"/>
      <c r="B697" s="212"/>
      <c r="C697" s="212"/>
      <c r="D697" s="228"/>
      <c r="E697" s="228"/>
      <c r="F697" s="212"/>
      <c r="G697" s="213"/>
      <c r="H697" s="133"/>
      <c r="I697" s="228"/>
      <c r="J697" s="133"/>
      <c r="K697" s="133"/>
      <c r="L697" s="228"/>
      <c r="M697" s="228"/>
      <c r="N697" s="228"/>
      <c r="O697" s="133"/>
      <c r="P697" s="228"/>
      <c r="Q697" s="228"/>
      <c r="R697" s="212"/>
      <c r="S697" s="212"/>
      <c r="T697" s="212"/>
      <c r="U697" s="214"/>
      <c r="V697" s="212"/>
      <c r="W697" s="212"/>
      <c r="X697" s="212"/>
      <c r="Y697" s="212"/>
      <c r="Z697" s="212"/>
      <c r="AA697" s="214"/>
    </row>
    <row r="698" spans="1:27" s="139" customFormat="1" hidden="1">
      <c r="A698" s="133"/>
      <c r="B698" s="212"/>
      <c r="C698" s="212"/>
      <c r="D698" s="133"/>
      <c r="E698" s="133"/>
      <c r="F698" s="212"/>
      <c r="G698" s="213"/>
      <c r="H698" s="133"/>
      <c r="I698" s="228"/>
      <c r="J698" s="133"/>
      <c r="K698" s="228"/>
      <c r="L698" s="228"/>
      <c r="M698" s="228"/>
      <c r="N698" s="228"/>
      <c r="O698" s="228"/>
      <c r="P698" s="228"/>
      <c r="Q698" s="228"/>
      <c r="R698" s="212"/>
      <c r="S698" s="212"/>
      <c r="T698" s="212"/>
      <c r="U698" s="214"/>
      <c r="V698" s="212"/>
      <c r="W698" s="212"/>
      <c r="X698" s="212"/>
      <c r="Y698" s="212"/>
      <c r="Z698" s="212"/>
      <c r="AA698" s="214"/>
    </row>
    <row r="699" spans="1:27" s="139" customFormat="1" hidden="1">
      <c r="A699" s="133"/>
      <c r="B699" s="212"/>
      <c r="C699" s="212"/>
      <c r="D699" s="133"/>
      <c r="E699" s="133"/>
      <c r="F699" s="212"/>
      <c r="G699" s="213"/>
      <c r="H699" s="133"/>
      <c r="I699" s="228"/>
      <c r="J699" s="133"/>
      <c r="K699" s="133"/>
      <c r="L699" s="228"/>
      <c r="M699" s="228"/>
      <c r="N699" s="228"/>
      <c r="O699" s="133"/>
      <c r="P699" s="228"/>
      <c r="Q699" s="228"/>
      <c r="R699" s="212"/>
      <c r="S699" s="212"/>
      <c r="T699" s="212"/>
      <c r="U699" s="214"/>
      <c r="V699" s="212"/>
      <c r="W699" s="212"/>
      <c r="X699" s="212"/>
      <c r="Y699" s="212"/>
      <c r="Z699" s="212"/>
      <c r="AA699" s="214"/>
    </row>
  </sheetData>
  <autoFilter ref="A1:XFB699" xr:uid="{B8865E3E-4FB0-4EEB-9B44-15BD7D2AACD7}">
    <filterColumn colId="6">
      <customFilters>
        <customFilter operator="notEqual" val=" "/>
      </customFilters>
    </filterColumn>
  </autoFilter>
  <dataValidations count="4">
    <dataValidation type="list" allowBlank="1" showInputMessage="1" showErrorMessage="1" sqref="Q1" xr:uid="{00000000-0002-0000-0600-000000000000}">
      <formula1>"Pass,Fail,CE-Bug,CE-PR,CE-NA,CE-FR"</formula1>
    </dataValidation>
    <dataValidation type="list" allowBlank="1" showInputMessage="1" showErrorMessage="1" sqref="Q199:Q234 Q247:Q252 Q238:Q239 Q243 Q256:Q261 Q700:Q1048576 Q263:Q280 Q441:Q480 Q119:Q194 Q2:Q40" xr:uid="{00000000-0002-0000-0600-000001000000}">
      <formula1>"Pass,Fail,CE-Bug,CE-NA,CE-FR,CE-PR"</formula1>
    </dataValidation>
    <dataValidation type="list" allowBlank="1" showInputMessage="1" showErrorMessage="1" sqref="Q481:Q487 Q240:Q242 Q684:Q699 Q253:Q255 Q598:Q604 Q235:Q237 Q262 Q244:Q246 Q195:Q198 Q489:Q503 Q426:Q436 Q281:Q364 Q366:Q414 Q505:Q590 Q41:Q118" xr:uid="{00000000-0002-0000-0600-000002000000}">
      <formula1>"Pass,Fail,CE-Bug,CE-NA"</formula1>
    </dataValidation>
    <dataValidation type="list" allowBlank="1" showInputMessage="1" showErrorMessage="1" sqref="Q281:Q440 Q240:Q242 Q253:Q255 Q195:Q198 Q235:Q237 Q262 Q244:Q246 Q481:Q699 Q41:Q118" xr:uid="{00000000-0002-0000-0600-000003000000}">
      <formula1>"Pass,Fail,CE-Bug,CE-NA,CE-Bug"</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64"/>
  <sheetViews>
    <sheetView topLeftCell="A55" workbookViewId="0">
      <selection activeCell="G2" sqref="G2:G3"/>
    </sheetView>
  </sheetViews>
  <sheetFormatPr defaultColWidth="9.28515625" defaultRowHeight="15"/>
  <cols>
    <col min="1" max="1" width="9.28515625" style="17"/>
    <col min="2" max="2" width="37.28515625" style="63" bestFit="1" customWidth="1"/>
    <col min="3" max="3" width="18.140625" style="64" bestFit="1" customWidth="1"/>
    <col min="4" max="4" width="22.5703125" style="65" customWidth="1"/>
    <col min="5" max="5" width="20.5703125" style="65" customWidth="1"/>
    <col min="6" max="6" width="37.5703125" style="65" customWidth="1"/>
    <col min="7" max="7" width="25.140625" style="17" bestFit="1" customWidth="1"/>
    <col min="8" max="8" width="12.28515625" style="17" bestFit="1" customWidth="1"/>
    <col min="9" max="244" width="9.28515625" style="17"/>
    <col min="245" max="245" width="42.5703125" style="17" customWidth="1"/>
    <col min="246" max="246" width="21.85546875" style="17" customWidth="1"/>
    <col min="247" max="247" width="21.42578125" style="17" customWidth="1"/>
    <col min="248" max="248" width="23.28515625" style="17" customWidth="1"/>
    <col min="249" max="249" width="20.28515625" style="17" customWidth="1"/>
    <col min="250" max="250" width="19.42578125" style="17" customWidth="1"/>
    <col min="251" max="251" width="19.85546875" style="17" customWidth="1"/>
    <col min="252" max="252" width="18.7109375" style="17" customWidth="1"/>
    <col min="253" max="253" width="18.85546875" style="17" customWidth="1"/>
    <col min="254" max="254" width="19.28515625" style="17" customWidth="1"/>
    <col min="255" max="255" width="23" style="17" customWidth="1"/>
    <col min="256" max="256" width="19.7109375" style="17" customWidth="1"/>
    <col min="257" max="257" width="18.85546875" style="17" customWidth="1"/>
    <col min="258" max="258" width="14.42578125" style="17" customWidth="1"/>
    <col min="259" max="259" width="13.42578125" style="17" customWidth="1"/>
    <col min="260" max="260" width="12.7109375" style="17" customWidth="1"/>
    <col min="261" max="261" width="13.85546875" style="17" customWidth="1"/>
    <col min="262" max="262" width="15.85546875" style="17" customWidth="1"/>
    <col min="263" max="500" width="9.28515625" style="17"/>
    <col min="501" max="501" width="42.5703125" style="17" customWidth="1"/>
    <col min="502" max="502" width="21.85546875" style="17" customWidth="1"/>
    <col min="503" max="503" width="21.42578125" style="17" customWidth="1"/>
    <col min="504" max="504" width="23.28515625" style="17" customWidth="1"/>
    <col min="505" max="505" width="20.28515625" style="17" customWidth="1"/>
    <col min="506" max="506" width="19.42578125" style="17" customWidth="1"/>
    <col min="507" max="507" width="19.85546875" style="17" customWidth="1"/>
    <col min="508" max="508" width="18.7109375" style="17" customWidth="1"/>
    <col min="509" max="509" width="18.85546875" style="17" customWidth="1"/>
    <col min="510" max="510" width="19.28515625" style="17" customWidth="1"/>
    <col min="511" max="511" width="23" style="17" customWidth="1"/>
    <col min="512" max="512" width="19.7109375" style="17" customWidth="1"/>
    <col min="513" max="513" width="18.85546875" style="17" customWidth="1"/>
    <col min="514" max="514" width="14.42578125" style="17" customWidth="1"/>
    <col min="515" max="515" width="13.42578125" style="17" customWidth="1"/>
    <col min="516" max="516" width="12.7109375" style="17" customWidth="1"/>
    <col min="517" max="517" width="13.85546875" style="17" customWidth="1"/>
    <col min="518" max="518" width="15.85546875" style="17" customWidth="1"/>
    <col min="519" max="756" width="9.28515625" style="17"/>
    <col min="757" max="757" width="42.5703125" style="17" customWidth="1"/>
    <col min="758" max="758" width="21.85546875" style="17" customWidth="1"/>
    <col min="759" max="759" width="21.42578125" style="17" customWidth="1"/>
    <col min="760" max="760" width="23.28515625" style="17" customWidth="1"/>
    <col min="761" max="761" width="20.28515625" style="17" customWidth="1"/>
    <col min="762" max="762" width="19.42578125" style="17" customWidth="1"/>
    <col min="763" max="763" width="19.85546875" style="17" customWidth="1"/>
    <col min="764" max="764" width="18.7109375" style="17" customWidth="1"/>
    <col min="765" max="765" width="18.85546875" style="17" customWidth="1"/>
    <col min="766" max="766" width="19.28515625" style="17" customWidth="1"/>
    <col min="767" max="767" width="23" style="17" customWidth="1"/>
    <col min="768" max="768" width="19.7109375" style="17" customWidth="1"/>
    <col min="769" max="769" width="18.85546875" style="17" customWidth="1"/>
    <col min="770" max="770" width="14.42578125" style="17" customWidth="1"/>
    <col min="771" max="771" width="13.42578125" style="17" customWidth="1"/>
    <col min="772" max="772" width="12.7109375" style="17" customWidth="1"/>
    <col min="773" max="773" width="13.85546875" style="17" customWidth="1"/>
    <col min="774" max="774" width="15.85546875" style="17" customWidth="1"/>
    <col min="775" max="1012" width="9.28515625" style="17"/>
    <col min="1013" max="1013" width="42.5703125" style="17" customWidth="1"/>
    <col min="1014" max="1014" width="21.85546875" style="17" customWidth="1"/>
    <col min="1015" max="1015" width="21.42578125" style="17" customWidth="1"/>
    <col min="1016" max="1016" width="23.28515625" style="17" customWidth="1"/>
    <col min="1017" max="1017" width="20.28515625" style="17" customWidth="1"/>
    <col min="1018" max="1018" width="19.42578125" style="17" customWidth="1"/>
    <col min="1019" max="1019" width="19.85546875" style="17" customWidth="1"/>
    <col min="1020" max="1020" width="18.7109375" style="17" customWidth="1"/>
    <col min="1021" max="1021" width="18.85546875" style="17" customWidth="1"/>
    <col min="1022" max="1022" width="19.28515625" style="17" customWidth="1"/>
    <col min="1023" max="1023" width="23" style="17" customWidth="1"/>
    <col min="1024" max="1024" width="19.7109375" style="17" customWidth="1"/>
    <col min="1025" max="1025" width="18.85546875" style="17" customWidth="1"/>
    <col min="1026" max="1026" width="14.42578125" style="17" customWidth="1"/>
    <col min="1027" max="1027" width="13.42578125" style="17" customWidth="1"/>
    <col min="1028" max="1028" width="12.7109375" style="17" customWidth="1"/>
    <col min="1029" max="1029" width="13.85546875" style="17" customWidth="1"/>
    <col min="1030" max="1030" width="15.85546875" style="17" customWidth="1"/>
    <col min="1031" max="1268" width="9.28515625" style="17"/>
    <col min="1269" max="1269" width="42.5703125" style="17" customWidth="1"/>
    <col min="1270" max="1270" width="21.85546875" style="17" customWidth="1"/>
    <col min="1271" max="1271" width="21.42578125" style="17" customWidth="1"/>
    <col min="1272" max="1272" width="23.28515625" style="17" customWidth="1"/>
    <col min="1273" max="1273" width="20.28515625" style="17" customWidth="1"/>
    <col min="1274" max="1274" width="19.42578125" style="17" customWidth="1"/>
    <col min="1275" max="1275" width="19.85546875" style="17" customWidth="1"/>
    <col min="1276" max="1276" width="18.7109375" style="17" customWidth="1"/>
    <col min="1277" max="1277" width="18.85546875" style="17" customWidth="1"/>
    <col min="1278" max="1278" width="19.28515625" style="17" customWidth="1"/>
    <col min="1279" max="1279" width="23" style="17" customWidth="1"/>
    <col min="1280" max="1280" width="19.7109375" style="17" customWidth="1"/>
    <col min="1281" max="1281" width="18.85546875" style="17" customWidth="1"/>
    <col min="1282" max="1282" width="14.42578125" style="17" customWidth="1"/>
    <col min="1283" max="1283" width="13.42578125" style="17" customWidth="1"/>
    <col min="1284" max="1284" width="12.7109375" style="17" customWidth="1"/>
    <col min="1285" max="1285" width="13.85546875" style="17" customWidth="1"/>
    <col min="1286" max="1286" width="15.85546875" style="17" customWidth="1"/>
    <col min="1287" max="1524" width="9.28515625" style="17"/>
    <col min="1525" max="1525" width="42.5703125" style="17" customWidth="1"/>
    <col min="1526" max="1526" width="21.85546875" style="17" customWidth="1"/>
    <col min="1527" max="1527" width="21.42578125" style="17" customWidth="1"/>
    <col min="1528" max="1528" width="23.28515625" style="17" customWidth="1"/>
    <col min="1529" max="1529" width="20.28515625" style="17" customWidth="1"/>
    <col min="1530" max="1530" width="19.42578125" style="17" customWidth="1"/>
    <col min="1531" max="1531" width="19.85546875" style="17" customWidth="1"/>
    <col min="1532" max="1532" width="18.7109375" style="17" customWidth="1"/>
    <col min="1533" max="1533" width="18.85546875" style="17" customWidth="1"/>
    <col min="1534" max="1534" width="19.28515625" style="17" customWidth="1"/>
    <col min="1535" max="1535" width="23" style="17" customWidth="1"/>
    <col min="1536" max="1536" width="19.7109375" style="17" customWidth="1"/>
    <col min="1537" max="1537" width="18.85546875" style="17" customWidth="1"/>
    <col min="1538" max="1538" width="14.42578125" style="17" customWidth="1"/>
    <col min="1539" max="1539" width="13.42578125" style="17" customWidth="1"/>
    <col min="1540" max="1540" width="12.7109375" style="17" customWidth="1"/>
    <col min="1541" max="1541" width="13.85546875" style="17" customWidth="1"/>
    <col min="1542" max="1542" width="15.85546875" style="17" customWidth="1"/>
    <col min="1543" max="1780" width="9.28515625" style="17"/>
    <col min="1781" max="1781" width="42.5703125" style="17" customWidth="1"/>
    <col min="1782" max="1782" width="21.85546875" style="17" customWidth="1"/>
    <col min="1783" max="1783" width="21.42578125" style="17" customWidth="1"/>
    <col min="1784" max="1784" width="23.28515625" style="17" customWidth="1"/>
    <col min="1785" max="1785" width="20.28515625" style="17" customWidth="1"/>
    <col min="1786" max="1786" width="19.42578125" style="17" customWidth="1"/>
    <col min="1787" max="1787" width="19.85546875" style="17" customWidth="1"/>
    <col min="1788" max="1788" width="18.7109375" style="17" customWidth="1"/>
    <col min="1789" max="1789" width="18.85546875" style="17" customWidth="1"/>
    <col min="1790" max="1790" width="19.28515625" style="17" customWidth="1"/>
    <col min="1791" max="1791" width="23" style="17" customWidth="1"/>
    <col min="1792" max="1792" width="19.7109375" style="17" customWidth="1"/>
    <col min="1793" max="1793" width="18.85546875" style="17" customWidth="1"/>
    <col min="1794" max="1794" width="14.42578125" style="17" customWidth="1"/>
    <col min="1795" max="1795" width="13.42578125" style="17" customWidth="1"/>
    <col min="1796" max="1796" width="12.7109375" style="17" customWidth="1"/>
    <col min="1797" max="1797" width="13.85546875" style="17" customWidth="1"/>
    <col min="1798" max="1798" width="15.85546875" style="17" customWidth="1"/>
    <col min="1799" max="2036" width="9.28515625" style="17"/>
    <col min="2037" max="2037" width="42.5703125" style="17" customWidth="1"/>
    <col min="2038" max="2038" width="21.85546875" style="17" customWidth="1"/>
    <col min="2039" max="2039" width="21.42578125" style="17" customWidth="1"/>
    <col min="2040" max="2040" width="23.28515625" style="17" customWidth="1"/>
    <col min="2041" max="2041" width="20.28515625" style="17" customWidth="1"/>
    <col min="2042" max="2042" width="19.42578125" style="17" customWidth="1"/>
    <col min="2043" max="2043" width="19.85546875" style="17" customWidth="1"/>
    <col min="2044" max="2044" width="18.7109375" style="17" customWidth="1"/>
    <col min="2045" max="2045" width="18.85546875" style="17" customWidth="1"/>
    <col min="2046" max="2046" width="19.28515625" style="17" customWidth="1"/>
    <col min="2047" max="2047" width="23" style="17" customWidth="1"/>
    <col min="2048" max="2048" width="19.7109375" style="17" customWidth="1"/>
    <col min="2049" max="2049" width="18.85546875" style="17" customWidth="1"/>
    <col min="2050" max="2050" width="14.42578125" style="17" customWidth="1"/>
    <col min="2051" max="2051" width="13.42578125" style="17" customWidth="1"/>
    <col min="2052" max="2052" width="12.7109375" style="17" customWidth="1"/>
    <col min="2053" max="2053" width="13.85546875" style="17" customWidth="1"/>
    <col min="2054" max="2054" width="15.85546875" style="17" customWidth="1"/>
    <col min="2055" max="2292" width="9.28515625" style="17"/>
    <col min="2293" max="2293" width="42.5703125" style="17" customWidth="1"/>
    <col min="2294" max="2294" width="21.85546875" style="17" customWidth="1"/>
    <col min="2295" max="2295" width="21.42578125" style="17" customWidth="1"/>
    <col min="2296" max="2296" width="23.28515625" style="17" customWidth="1"/>
    <col min="2297" max="2297" width="20.28515625" style="17" customWidth="1"/>
    <col min="2298" max="2298" width="19.42578125" style="17" customWidth="1"/>
    <col min="2299" max="2299" width="19.85546875" style="17" customWidth="1"/>
    <col min="2300" max="2300" width="18.7109375" style="17" customWidth="1"/>
    <col min="2301" max="2301" width="18.85546875" style="17" customWidth="1"/>
    <col min="2302" max="2302" width="19.28515625" style="17" customWidth="1"/>
    <col min="2303" max="2303" width="23" style="17" customWidth="1"/>
    <col min="2304" max="2304" width="19.7109375" style="17" customWidth="1"/>
    <col min="2305" max="2305" width="18.85546875" style="17" customWidth="1"/>
    <col min="2306" max="2306" width="14.42578125" style="17" customWidth="1"/>
    <col min="2307" max="2307" width="13.42578125" style="17" customWidth="1"/>
    <col min="2308" max="2308" width="12.7109375" style="17" customWidth="1"/>
    <col min="2309" max="2309" width="13.85546875" style="17" customWidth="1"/>
    <col min="2310" max="2310" width="15.85546875" style="17" customWidth="1"/>
    <col min="2311" max="2548" width="9.28515625" style="17"/>
    <col min="2549" max="2549" width="42.5703125" style="17" customWidth="1"/>
    <col min="2550" max="2550" width="21.85546875" style="17" customWidth="1"/>
    <col min="2551" max="2551" width="21.42578125" style="17" customWidth="1"/>
    <col min="2552" max="2552" width="23.28515625" style="17" customWidth="1"/>
    <col min="2553" max="2553" width="20.28515625" style="17" customWidth="1"/>
    <col min="2554" max="2554" width="19.42578125" style="17" customWidth="1"/>
    <col min="2555" max="2555" width="19.85546875" style="17" customWidth="1"/>
    <col min="2556" max="2556" width="18.7109375" style="17" customWidth="1"/>
    <col min="2557" max="2557" width="18.85546875" style="17" customWidth="1"/>
    <col min="2558" max="2558" width="19.28515625" style="17" customWidth="1"/>
    <col min="2559" max="2559" width="23" style="17" customWidth="1"/>
    <col min="2560" max="2560" width="19.7109375" style="17" customWidth="1"/>
    <col min="2561" max="2561" width="18.85546875" style="17" customWidth="1"/>
    <col min="2562" max="2562" width="14.42578125" style="17" customWidth="1"/>
    <col min="2563" max="2563" width="13.42578125" style="17" customWidth="1"/>
    <col min="2564" max="2564" width="12.7109375" style="17" customWidth="1"/>
    <col min="2565" max="2565" width="13.85546875" style="17" customWidth="1"/>
    <col min="2566" max="2566" width="15.85546875" style="17" customWidth="1"/>
    <col min="2567" max="2804" width="9.28515625" style="17"/>
    <col min="2805" max="2805" width="42.5703125" style="17" customWidth="1"/>
    <col min="2806" max="2806" width="21.85546875" style="17" customWidth="1"/>
    <col min="2807" max="2807" width="21.42578125" style="17" customWidth="1"/>
    <col min="2808" max="2808" width="23.28515625" style="17" customWidth="1"/>
    <col min="2809" max="2809" width="20.28515625" style="17" customWidth="1"/>
    <col min="2810" max="2810" width="19.42578125" style="17" customWidth="1"/>
    <col min="2811" max="2811" width="19.85546875" style="17" customWidth="1"/>
    <col min="2812" max="2812" width="18.7109375" style="17" customWidth="1"/>
    <col min="2813" max="2813" width="18.85546875" style="17" customWidth="1"/>
    <col min="2814" max="2814" width="19.28515625" style="17" customWidth="1"/>
    <col min="2815" max="2815" width="23" style="17" customWidth="1"/>
    <col min="2816" max="2816" width="19.7109375" style="17" customWidth="1"/>
    <col min="2817" max="2817" width="18.85546875" style="17" customWidth="1"/>
    <col min="2818" max="2818" width="14.42578125" style="17" customWidth="1"/>
    <col min="2819" max="2819" width="13.42578125" style="17" customWidth="1"/>
    <col min="2820" max="2820" width="12.7109375" style="17" customWidth="1"/>
    <col min="2821" max="2821" width="13.85546875" style="17" customWidth="1"/>
    <col min="2822" max="2822" width="15.85546875" style="17" customWidth="1"/>
    <col min="2823" max="3060" width="9.28515625" style="17"/>
    <col min="3061" max="3061" width="42.5703125" style="17" customWidth="1"/>
    <col min="3062" max="3062" width="21.85546875" style="17" customWidth="1"/>
    <col min="3063" max="3063" width="21.42578125" style="17" customWidth="1"/>
    <col min="3064" max="3064" width="23.28515625" style="17" customWidth="1"/>
    <col min="3065" max="3065" width="20.28515625" style="17" customWidth="1"/>
    <col min="3066" max="3066" width="19.42578125" style="17" customWidth="1"/>
    <col min="3067" max="3067" width="19.85546875" style="17" customWidth="1"/>
    <col min="3068" max="3068" width="18.7109375" style="17" customWidth="1"/>
    <col min="3069" max="3069" width="18.85546875" style="17" customWidth="1"/>
    <col min="3070" max="3070" width="19.28515625" style="17" customWidth="1"/>
    <col min="3071" max="3071" width="23" style="17" customWidth="1"/>
    <col min="3072" max="3072" width="19.7109375" style="17" customWidth="1"/>
    <col min="3073" max="3073" width="18.85546875" style="17" customWidth="1"/>
    <col min="3074" max="3074" width="14.42578125" style="17" customWidth="1"/>
    <col min="3075" max="3075" width="13.42578125" style="17" customWidth="1"/>
    <col min="3076" max="3076" width="12.7109375" style="17" customWidth="1"/>
    <col min="3077" max="3077" width="13.85546875" style="17" customWidth="1"/>
    <col min="3078" max="3078" width="15.85546875" style="17" customWidth="1"/>
    <col min="3079" max="3316" width="9.28515625" style="17"/>
    <col min="3317" max="3317" width="42.5703125" style="17" customWidth="1"/>
    <col min="3318" max="3318" width="21.85546875" style="17" customWidth="1"/>
    <col min="3319" max="3319" width="21.42578125" style="17" customWidth="1"/>
    <col min="3320" max="3320" width="23.28515625" style="17" customWidth="1"/>
    <col min="3321" max="3321" width="20.28515625" style="17" customWidth="1"/>
    <col min="3322" max="3322" width="19.42578125" style="17" customWidth="1"/>
    <col min="3323" max="3323" width="19.85546875" style="17" customWidth="1"/>
    <col min="3324" max="3324" width="18.7109375" style="17" customWidth="1"/>
    <col min="3325" max="3325" width="18.85546875" style="17" customWidth="1"/>
    <col min="3326" max="3326" width="19.28515625" style="17" customWidth="1"/>
    <col min="3327" max="3327" width="23" style="17" customWidth="1"/>
    <col min="3328" max="3328" width="19.7109375" style="17" customWidth="1"/>
    <col min="3329" max="3329" width="18.85546875" style="17" customWidth="1"/>
    <col min="3330" max="3330" width="14.42578125" style="17" customWidth="1"/>
    <col min="3331" max="3331" width="13.42578125" style="17" customWidth="1"/>
    <col min="3332" max="3332" width="12.7109375" style="17" customWidth="1"/>
    <col min="3333" max="3333" width="13.85546875" style="17" customWidth="1"/>
    <col min="3334" max="3334" width="15.85546875" style="17" customWidth="1"/>
    <col min="3335" max="3572" width="9.28515625" style="17"/>
    <col min="3573" max="3573" width="42.5703125" style="17" customWidth="1"/>
    <col min="3574" max="3574" width="21.85546875" style="17" customWidth="1"/>
    <col min="3575" max="3575" width="21.42578125" style="17" customWidth="1"/>
    <col min="3576" max="3576" width="23.28515625" style="17" customWidth="1"/>
    <col min="3577" max="3577" width="20.28515625" style="17" customWidth="1"/>
    <col min="3578" max="3578" width="19.42578125" style="17" customWidth="1"/>
    <col min="3579" max="3579" width="19.85546875" style="17" customWidth="1"/>
    <col min="3580" max="3580" width="18.7109375" style="17" customWidth="1"/>
    <col min="3581" max="3581" width="18.85546875" style="17" customWidth="1"/>
    <col min="3582" max="3582" width="19.28515625" style="17" customWidth="1"/>
    <col min="3583" max="3583" width="23" style="17" customWidth="1"/>
    <col min="3584" max="3584" width="19.7109375" style="17" customWidth="1"/>
    <col min="3585" max="3585" width="18.85546875" style="17" customWidth="1"/>
    <col min="3586" max="3586" width="14.42578125" style="17" customWidth="1"/>
    <col min="3587" max="3587" width="13.42578125" style="17" customWidth="1"/>
    <col min="3588" max="3588" width="12.7109375" style="17" customWidth="1"/>
    <col min="3589" max="3589" width="13.85546875" style="17" customWidth="1"/>
    <col min="3590" max="3590" width="15.85546875" style="17" customWidth="1"/>
    <col min="3591" max="3828" width="9.28515625" style="17"/>
    <col min="3829" max="3829" width="42.5703125" style="17" customWidth="1"/>
    <col min="3830" max="3830" width="21.85546875" style="17" customWidth="1"/>
    <col min="3831" max="3831" width="21.42578125" style="17" customWidth="1"/>
    <col min="3832" max="3832" width="23.28515625" style="17" customWidth="1"/>
    <col min="3833" max="3833" width="20.28515625" style="17" customWidth="1"/>
    <col min="3834" max="3834" width="19.42578125" style="17" customWidth="1"/>
    <col min="3835" max="3835" width="19.85546875" style="17" customWidth="1"/>
    <col min="3836" max="3836" width="18.7109375" style="17" customWidth="1"/>
    <col min="3837" max="3837" width="18.85546875" style="17" customWidth="1"/>
    <col min="3838" max="3838" width="19.28515625" style="17" customWidth="1"/>
    <col min="3839" max="3839" width="23" style="17" customWidth="1"/>
    <col min="3840" max="3840" width="19.7109375" style="17" customWidth="1"/>
    <col min="3841" max="3841" width="18.85546875" style="17" customWidth="1"/>
    <col min="3842" max="3842" width="14.42578125" style="17" customWidth="1"/>
    <col min="3843" max="3843" width="13.42578125" style="17" customWidth="1"/>
    <col min="3844" max="3844" width="12.7109375" style="17" customWidth="1"/>
    <col min="3845" max="3845" width="13.85546875" style="17" customWidth="1"/>
    <col min="3846" max="3846" width="15.85546875" style="17" customWidth="1"/>
    <col min="3847" max="4084" width="9.28515625" style="17"/>
    <col min="4085" max="4085" width="42.5703125" style="17" customWidth="1"/>
    <col min="4086" max="4086" width="21.85546875" style="17" customWidth="1"/>
    <col min="4087" max="4087" width="21.42578125" style="17" customWidth="1"/>
    <col min="4088" max="4088" width="23.28515625" style="17" customWidth="1"/>
    <col min="4089" max="4089" width="20.28515625" style="17" customWidth="1"/>
    <col min="4090" max="4090" width="19.42578125" style="17" customWidth="1"/>
    <col min="4091" max="4091" width="19.85546875" style="17" customWidth="1"/>
    <col min="4092" max="4092" width="18.7109375" style="17" customWidth="1"/>
    <col min="4093" max="4093" width="18.85546875" style="17" customWidth="1"/>
    <col min="4094" max="4094" width="19.28515625" style="17" customWidth="1"/>
    <col min="4095" max="4095" width="23" style="17" customWidth="1"/>
    <col min="4096" max="4096" width="19.7109375" style="17" customWidth="1"/>
    <col min="4097" max="4097" width="18.85546875" style="17" customWidth="1"/>
    <col min="4098" max="4098" width="14.42578125" style="17" customWidth="1"/>
    <col min="4099" max="4099" width="13.42578125" style="17" customWidth="1"/>
    <col min="4100" max="4100" width="12.7109375" style="17" customWidth="1"/>
    <col min="4101" max="4101" width="13.85546875" style="17" customWidth="1"/>
    <col min="4102" max="4102" width="15.85546875" style="17" customWidth="1"/>
    <col min="4103" max="4340" width="9.28515625" style="17"/>
    <col min="4341" max="4341" width="42.5703125" style="17" customWidth="1"/>
    <col min="4342" max="4342" width="21.85546875" style="17" customWidth="1"/>
    <col min="4343" max="4343" width="21.42578125" style="17" customWidth="1"/>
    <col min="4344" max="4344" width="23.28515625" style="17" customWidth="1"/>
    <col min="4345" max="4345" width="20.28515625" style="17" customWidth="1"/>
    <col min="4346" max="4346" width="19.42578125" style="17" customWidth="1"/>
    <col min="4347" max="4347" width="19.85546875" style="17" customWidth="1"/>
    <col min="4348" max="4348" width="18.7109375" style="17" customWidth="1"/>
    <col min="4349" max="4349" width="18.85546875" style="17" customWidth="1"/>
    <col min="4350" max="4350" width="19.28515625" style="17" customWidth="1"/>
    <col min="4351" max="4351" width="23" style="17" customWidth="1"/>
    <col min="4352" max="4352" width="19.7109375" style="17" customWidth="1"/>
    <col min="4353" max="4353" width="18.85546875" style="17" customWidth="1"/>
    <col min="4354" max="4354" width="14.42578125" style="17" customWidth="1"/>
    <col min="4355" max="4355" width="13.42578125" style="17" customWidth="1"/>
    <col min="4356" max="4356" width="12.7109375" style="17" customWidth="1"/>
    <col min="4357" max="4357" width="13.85546875" style="17" customWidth="1"/>
    <col min="4358" max="4358" width="15.85546875" style="17" customWidth="1"/>
    <col min="4359" max="4596" width="9.28515625" style="17"/>
    <col min="4597" max="4597" width="42.5703125" style="17" customWidth="1"/>
    <col min="4598" max="4598" width="21.85546875" style="17" customWidth="1"/>
    <col min="4599" max="4599" width="21.42578125" style="17" customWidth="1"/>
    <col min="4600" max="4600" width="23.28515625" style="17" customWidth="1"/>
    <col min="4601" max="4601" width="20.28515625" style="17" customWidth="1"/>
    <col min="4602" max="4602" width="19.42578125" style="17" customWidth="1"/>
    <col min="4603" max="4603" width="19.85546875" style="17" customWidth="1"/>
    <col min="4604" max="4604" width="18.7109375" style="17" customWidth="1"/>
    <col min="4605" max="4605" width="18.85546875" style="17" customWidth="1"/>
    <col min="4606" max="4606" width="19.28515625" style="17" customWidth="1"/>
    <col min="4607" max="4607" width="23" style="17" customWidth="1"/>
    <col min="4608" max="4608" width="19.7109375" style="17" customWidth="1"/>
    <col min="4609" max="4609" width="18.85546875" style="17" customWidth="1"/>
    <col min="4610" max="4610" width="14.42578125" style="17" customWidth="1"/>
    <col min="4611" max="4611" width="13.42578125" style="17" customWidth="1"/>
    <col min="4612" max="4612" width="12.7109375" style="17" customWidth="1"/>
    <col min="4613" max="4613" width="13.85546875" style="17" customWidth="1"/>
    <col min="4614" max="4614" width="15.85546875" style="17" customWidth="1"/>
    <col min="4615" max="4852" width="9.28515625" style="17"/>
    <col min="4853" max="4853" width="42.5703125" style="17" customWidth="1"/>
    <col min="4854" max="4854" width="21.85546875" style="17" customWidth="1"/>
    <col min="4855" max="4855" width="21.42578125" style="17" customWidth="1"/>
    <col min="4856" max="4856" width="23.28515625" style="17" customWidth="1"/>
    <col min="4857" max="4857" width="20.28515625" style="17" customWidth="1"/>
    <col min="4858" max="4858" width="19.42578125" style="17" customWidth="1"/>
    <col min="4859" max="4859" width="19.85546875" style="17" customWidth="1"/>
    <col min="4860" max="4860" width="18.7109375" style="17" customWidth="1"/>
    <col min="4861" max="4861" width="18.85546875" style="17" customWidth="1"/>
    <col min="4862" max="4862" width="19.28515625" style="17" customWidth="1"/>
    <col min="4863" max="4863" width="23" style="17" customWidth="1"/>
    <col min="4864" max="4864" width="19.7109375" style="17" customWidth="1"/>
    <col min="4865" max="4865" width="18.85546875" style="17" customWidth="1"/>
    <col min="4866" max="4866" width="14.42578125" style="17" customWidth="1"/>
    <col min="4867" max="4867" width="13.42578125" style="17" customWidth="1"/>
    <col min="4868" max="4868" width="12.7109375" style="17" customWidth="1"/>
    <col min="4869" max="4869" width="13.85546875" style="17" customWidth="1"/>
    <col min="4870" max="4870" width="15.85546875" style="17" customWidth="1"/>
    <col min="4871" max="5108" width="9.28515625" style="17"/>
    <col min="5109" max="5109" width="42.5703125" style="17" customWidth="1"/>
    <col min="5110" max="5110" width="21.85546875" style="17" customWidth="1"/>
    <col min="5111" max="5111" width="21.42578125" style="17" customWidth="1"/>
    <col min="5112" max="5112" width="23.28515625" style="17" customWidth="1"/>
    <col min="5113" max="5113" width="20.28515625" style="17" customWidth="1"/>
    <col min="5114" max="5114" width="19.42578125" style="17" customWidth="1"/>
    <col min="5115" max="5115" width="19.85546875" style="17" customWidth="1"/>
    <col min="5116" max="5116" width="18.7109375" style="17" customWidth="1"/>
    <col min="5117" max="5117" width="18.85546875" style="17" customWidth="1"/>
    <col min="5118" max="5118" width="19.28515625" style="17" customWidth="1"/>
    <col min="5119" max="5119" width="23" style="17" customWidth="1"/>
    <col min="5120" max="5120" width="19.7109375" style="17" customWidth="1"/>
    <col min="5121" max="5121" width="18.85546875" style="17" customWidth="1"/>
    <col min="5122" max="5122" width="14.42578125" style="17" customWidth="1"/>
    <col min="5123" max="5123" width="13.42578125" style="17" customWidth="1"/>
    <col min="5124" max="5124" width="12.7109375" style="17" customWidth="1"/>
    <col min="5125" max="5125" width="13.85546875" style="17" customWidth="1"/>
    <col min="5126" max="5126" width="15.85546875" style="17" customWidth="1"/>
    <col min="5127" max="5364" width="9.28515625" style="17"/>
    <col min="5365" max="5365" width="42.5703125" style="17" customWidth="1"/>
    <col min="5366" max="5366" width="21.85546875" style="17" customWidth="1"/>
    <col min="5367" max="5367" width="21.42578125" style="17" customWidth="1"/>
    <col min="5368" max="5368" width="23.28515625" style="17" customWidth="1"/>
    <col min="5369" max="5369" width="20.28515625" style="17" customWidth="1"/>
    <col min="5370" max="5370" width="19.42578125" style="17" customWidth="1"/>
    <col min="5371" max="5371" width="19.85546875" style="17" customWidth="1"/>
    <col min="5372" max="5372" width="18.7109375" style="17" customWidth="1"/>
    <col min="5373" max="5373" width="18.85546875" style="17" customWidth="1"/>
    <col min="5374" max="5374" width="19.28515625" style="17" customWidth="1"/>
    <col min="5375" max="5375" width="23" style="17" customWidth="1"/>
    <col min="5376" max="5376" width="19.7109375" style="17" customWidth="1"/>
    <col min="5377" max="5377" width="18.85546875" style="17" customWidth="1"/>
    <col min="5378" max="5378" width="14.42578125" style="17" customWidth="1"/>
    <col min="5379" max="5379" width="13.42578125" style="17" customWidth="1"/>
    <col min="5380" max="5380" width="12.7109375" style="17" customWidth="1"/>
    <col min="5381" max="5381" width="13.85546875" style="17" customWidth="1"/>
    <col min="5382" max="5382" width="15.85546875" style="17" customWidth="1"/>
    <col min="5383" max="5620" width="9.28515625" style="17"/>
    <col min="5621" max="5621" width="42.5703125" style="17" customWidth="1"/>
    <col min="5622" max="5622" width="21.85546875" style="17" customWidth="1"/>
    <col min="5623" max="5623" width="21.42578125" style="17" customWidth="1"/>
    <col min="5624" max="5624" width="23.28515625" style="17" customWidth="1"/>
    <col min="5625" max="5625" width="20.28515625" style="17" customWidth="1"/>
    <col min="5626" max="5626" width="19.42578125" style="17" customWidth="1"/>
    <col min="5627" max="5627" width="19.85546875" style="17" customWidth="1"/>
    <col min="5628" max="5628" width="18.7109375" style="17" customWidth="1"/>
    <col min="5629" max="5629" width="18.85546875" style="17" customWidth="1"/>
    <col min="5630" max="5630" width="19.28515625" style="17" customWidth="1"/>
    <col min="5631" max="5631" width="23" style="17" customWidth="1"/>
    <col min="5632" max="5632" width="19.7109375" style="17" customWidth="1"/>
    <col min="5633" max="5633" width="18.85546875" style="17" customWidth="1"/>
    <col min="5634" max="5634" width="14.42578125" style="17" customWidth="1"/>
    <col min="5635" max="5635" width="13.42578125" style="17" customWidth="1"/>
    <col min="5636" max="5636" width="12.7109375" style="17" customWidth="1"/>
    <col min="5637" max="5637" width="13.85546875" style="17" customWidth="1"/>
    <col min="5638" max="5638" width="15.85546875" style="17" customWidth="1"/>
    <col min="5639" max="5876" width="9.28515625" style="17"/>
    <col min="5877" max="5877" width="42.5703125" style="17" customWidth="1"/>
    <col min="5878" max="5878" width="21.85546875" style="17" customWidth="1"/>
    <col min="5879" max="5879" width="21.42578125" style="17" customWidth="1"/>
    <col min="5880" max="5880" width="23.28515625" style="17" customWidth="1"/>
    <col min="5881" max="5881" width="20.28515625" style="17" customWidth="1"/>
    <col min="5882" max="5882" width="19.42578125" style="17" customWidth="1"/>
    <col min="5883" max="5883" width="19.85546875" style="17" customWidth="1"/>
    <col min="5884" max="5884" width="18.7109375" style="17" customWidth="1"/>
    <col min="5885" max="5885" width="18.85546875" style="17" customWidth="1"/>
    <col min="5886" max="5886" width="19.28515625" style="17" customWidth="1"/>
    <col min="5887" max="5887" width="23" style="17" customWidth="1"/>
    <col min="5888" max="5888" width="19.7109375" style="17" customWidth="1"/>
    <col min="5889" max="5889" width="18.85546875" style="17" customWidth="1"/>
    <col min="5890" max="5890" width="14.42578125" style="17" customWidth="1"/>
    <col min="5891" max="5891" width="13.42578125" style="17" customWidth="1"/>
    <col min="5892" max="5892" width="12.7109375" style="17" customWidth="1"/>
    <col min="5893" max="5893" width="13.85546875" style="17" customWidth="1"/>
    <col min="5894" max="5894" width="15.85546875" style="17" customWidth="1"/>
    <col min="5895" max="6132" width="9.28515625" style="17"/>
    <col min="6133" max="6133" width="42.5703125" style="17" customWidth="1"/>
    <col min="6134" max="6134" width="21.85546875" style="17" customWidth="1"/>
    <col min="6135" max="6135" width="21.42578125" style="17" customWidth="1"/>
    <col min="6136" max="6136" width="23.28515625" style="17" customWidth="1"/>
    <col min="6137" max="6137" width="20.28515625" style="17" customWidth="1"/>
    <col min="6138" max="6138" width="19.42578125" style="17" customWidth="1"/>
    <col min="6139" max="6139" width="19.85546875" style="17" customWidth="1"/>
    <col min="6140" max="6140" width="18.7109375" style="17" customWidth="1"/>
    <col min="6141" max="6141" width="18.85546875" style="17" customWidth="1"/>
    <col min="6142" max="6142" width="19.28515625" style="17" customWidth="1"/>
    <col min="6143" max="6143" width="23" style="17" customWidth="1"/>
    <col min="6144" max="6144" width="19.7109375" style="17" customWidth="1"/>
    <col min="6145" max="6145" width="18.85546875" style="17" customWidth="1"/>
    <col min="6146" max="6146" width="14.42578125" style="17" customWidth="1"/>
    <col min="6147" max="6147" width="13.42578125" style="17" customWidth="1"/>
    <col min="6148" max="6148" width="12.7109375" style="17" customWidth="1"/>
    <col min="6149" max="6149" width="13.85546875" style="17" customWidth="1"/>
    <col min="6150" max="6150" width="15.85546875" style="17" customWidth="1"/>
    <col min="6151" max="6388" width="9.28515625" style="17"/>
    <col min="6389" max="6389" width="42.5703125" style="17" customWidth="1"/>
    <col min="6390" max="6390" width="21.85546875" style="17" customWidth="1"/>
    <col min="6391" max="6391" width="21.42578125" style="17" customWidth="1"/>
    <col min="6392" max="6392" width="23.28515625" style="17" customWidth="1"/>
    <col min="6393" max="6393" width="20.28515625" style="17" customWidth="1"/>
    <col min="6394" max="6394" width="19.42578125" style="17" customWidth="1"/>
    <col min="6395" max="6395" width="19.85546875" style="17" customWidth="1"/>
    <col min="6396" max="6396" width="18.7109375" style="17" customWidth="1"/>
    <col min="6397" max="6397" width="18.85546875" style="17" customWidth="1"/>
    <col min="6398" max="6398" width="19.28515625" style="17" customWidth="1"/>
    <col min="6399" max="6399" width="23" style="17" customWidth="1"/>
    <col min="6400" max="6400" width="19.7109375" style="17" customWidth="1"/>
    <col min="6401" max="6401" width="18.85546875" style="17" customWidth="1"/>
    <col min="6402" max="6402" width="14.42578125" style="17" customWidth="1"/>
    <col min="6403" max="6403" width="13.42578125" style="17" customWidth="1"/>
    <col min="6404" max="6404" width="12.7109375" style="17" customWidth="1"/>
    <col min="6405" max="6405" width="13.85546875" style="17" customWidth="1"/>
    <col min="6406" max="6406" width="15.85546875" style="17" customWidth="1"/>
    <col min="6407" max="6644" width="9.28515625" style="17"/>
    <col min="6645" max="6645" width="42.5703125" style="17" customWidth="1"/>
    <col min="6646" max="6646" width="21.85546875" style="17" customWidth="1"/>
    <col min="6647" max="6647" width="21.42578125" style="17" customWidth="1"/>
    <col min="6648" max="6648" width="23.28515625" style="17" customWidth="1"/>
    <col min="6649" max="6649" width="20.28515625" style="17" customWidth="1"/>
    <col min="6650" max="6650" width="19.42578125" style="17" customWidth="1"/>
    <col min="6651" max="6651" width="19.85546875" style="17" customWidth="1"/>
    <col min="6652" max="6652" width="18.7109375" style="17" customWidth="1"/>
    <col min="6653" max="6653" width="18.85546875" style="17" customWidth="1"/>
    <col min="6654" max="6654" width="19.28515625" style="17" customWidth="1"/>
    <col min="6655" max="6655" width="23" style="17" customWidth="1"/>
    <col min="6656" max="6656" width="19.7109375" style="17" customWidth="1"/>
    <col min="6657" max="6657" width="18.85546875" style="17" customWidth="1"/>
    <col min="6658" max="6658" width="14.42578125" style="17" customWidth="1"/>
    <col min="6659" max="6659" width="13.42578125" style="17" customWidth="1"/>
    <col min="6660" max="6660" width="12.7109375" style="17" customWidth="1"/>
    <col min="6661" max="6661" width="13.85546875" style="17" customWidth="1"/>
    <col min="6662" max="6662" width="15.85546875" style="17" customWidth="1"/>
    <col min="6663" max="6900" width="9.28515625" style="17"/>
    <col min="6901" max="6901" width="42.5703125" style="17" customWidth="1"/>
    <col min="6902" max="6902" width="21.85546875" style="17" customWidth="1"/>
    <col min="6903" max="6903" width="21.42578125" style="17" customWidth="1"/>
    <col min="6904" max="6904" width="23.28515625" style="17" customWidth="1"/>
    <col min="6905" max="6905" width="20.28515625" style="17" customWidth="1"/>
    <col min="6906" max="6906" width="19.42578125" style="17" customWidth="1"/>
    <col min="6907" max="6907" width="19.85546875" style="17" customWidth="1"/>
    <col min="6908" max="6908" width="18.7109375" style="17" customWidth="1"/>
    <col min="6909" max="6909" width="18.85546875" style="17" customWidth="1"/>
    <col min="6910" max="6910" width="19.28515625" style="17" customWidth="1"/>
    <col min="6911" max="6911" width="23" style="17" customWidth="1"/>
    <col min="6912" max="6912" width="19.7109375" style="17" customWidth="1"/>
    <col min="6913" max="6913" width="18.85546875" style="17" customWidth="1"/>
    <col min="6914" max="6914" width="14.42578125" style="17" customWidth="1"/>
    <col min="6915" max="6915" width="13.42578125" style="17" customWidth="1"/>
    <col min="6916" max="6916" width="12.7109375" style="17" customWidth="1"/>
    <col min="6917" max="6917" width="13.85546875" style="17" customWidth="1"/>
    <col min="6918" max="6918" width="15.85546875" style="17" customWidth="1"/>
    <col min="6919" max="7156" width="9.28515625" style="17"/>
    <col min="7157" max="7157" width="42.5703125" style="17" customWidth="1"/>
    <col min="7158" max="7158" width="21.85546875" style="17" customWidth="1"/>
    <col min="7159" max="7159" width="21.42578125" style="17" customWidth="1"/>
    <col min="7160" max="7160" width="23.28515625" style="17" customWidth="1"/>
    <col min="7161" max="7161" width="20.28515625" style="17" customWidth="1"/>
    <col min="7162" max="7162" width="19.42578125" style="17" customWidth="1"/>
    <col min="7163" max="7163" width="19.85546875" style="17" customWidth="1"/>
    <col min="7164" max="7164" width="18.7109375" style="17" customWidth="1"/>
    <col min="7165" max="7165" width="18.85546875" style="17" customWidth="1"/>
    <col min="7166" max="7166" width="19.28515625" style="17" customWidth="1"/>
    <col min="7167" max="7167" width="23" style="17" customWidth="1"/>
    <col min="7168" max="7168" width="19.7109375" style="17" customWidth="1"/>
    <col min="7169" max="7169" width="18.85546875" style="17" customWidth="1"/>
    <col min="7170" max="7170" width="14.42578125" style="17" customWidth="1"/>
    <col min="7171" max="7171" width="13.42578125" style="17" customWidth="1"/>
    <col min="7172" max="7172" width="12.7109375" style="17" customWidth="1"/>
    <col min="7173" max="7173" width="13.85546875" style="17" customWidth="1"/>
    <col min="7174" max="7174" width="15.85546875" style="17" customWidth="1"/>
    <col min="7175" max="7412" width="9.28515625" style="17"/>
    <col min="7413" max="7413" width="42.5703125" style="17" customWidth="1"/>
    <col min="7414" max="7414" width="21.85546875" style="17" customWidth="1"/>
    <col min="7415" max="7415" width="21.42578125" style="17" customWidth="1"/>
    <col min="7416" max="7416" width="23.28515625" style="17" customWidth="1"/>
    <col min="7417" max="7417" width="20.28515625" style="17" customWidth="1"/>
    <col min="7418" max="7418" width="19.42578125" style="17" customWidth="1"/>
    <col min="7419" max="7419" width="19.85546875" style="17" customWidth="1"/>
    <col min="7420" max="7420" width="18.7109375" style="17" customWidth="1"/>
    <col min="7421" max="7421" width="18.85546875" style="17" customWidth="1"/>
    <col min="7422" max="7422" width="19.28515625" style="17" customWidth="1"/>
    <col min="7423" max="7423" width="23" style="17" customWidth="1"/>
    <col min="7424" max="7424" width="19.7109375" style="17" customWidth="1"/>
    <col min="7425" max="7425" width="18.85546875" style="17" customWidth="1"/>
    <col min="7426" max="7426" width="14.42578125" style="17" customWidth="1"/>
    <col min="7427" max="7427" width="13.42578125" style="17" customWidth="1"/>
    <col min="7428" max="7428" width="12.7109375" style="17" customWidth="1"/>
    <col min="7429" max="7429" width="13.85546875" style="17" customWidth="1"/>
    <col min="7430" max="7430" width="15.85546875" style="17" customWidth="1"/>
    <col min="7431" max="7668" width="9.28515625" style="17"/>
    <col min="7669" max="7669" width="42.5703125" style="17" customWidth="1"/>
    <col min="7670" max="7670" width="21.85546875" style="17" customWidth="1"/>
    <col min="7671" max="7671" width="21.42578125" style="17" customWidth="1"/>
    <col min="7672" max="7672" width="23.28515625" style="17" customWidth="1"/>
    <col min="7673" max="7673" width="20.28515625" style="17" customWidth="1"/>
    <col min="7674" max="7674" width="19.42578125" style="17" customWidth="1"/>
    <col min="7675" max="7675" width="19.85546875" style="17" customWidth="1"/>
    <col min="7676" max="7676" width="18.7109375" style="17" customWidth="1"/>
    <col min="7677" max="7677" width="18.85546875" style="17" customWidth="1"/>
    <col min="7678" max="7678" width="19.28515625" style="17" customWidth="1"/>
    <col min="7679" max="7679" width="23" style="17" customWidth="1"/>
    <col min="7680" max="7680" width="19.7109375" style="17" customWidth="1"/>
    <col min="7681" max="7681" width="18.85546875" style="17" customWidth="1"/>
    <col min="7682" max="7682" width="14.42578125" style="17" customWidth="1"/>
    <col min="7683" max="7683" width="13.42578125" style="17" customWidth="1"/>
    <col min="7684" max="7684" width="12.7109375" style="17" customWidth="1"/>
    <col min="7685" max="7685" width="13.85546875" style="17" customWidth="1"/>
    <col min="7686" max="7686" width="15.85546875" style="17" customWidth="1"/>
    <col min="7687" max="7924" width="9.28515625" style="17"/>
    <col min="7925" max="7925" width="42.5703125" style="17" customWidth="1"/>
    <col min="7926" max="7926" width="21.85546875" style="17" customWidth="1"/>
    <col min="7927" max="7927" width="21.42578125" style="17" customWidth="1"/>
    <col min="7928" max="7928" width="23.28515625" style="17" customWidth="1"/>
    <col min="7929" max="7929" width="20.28515625" style="17" customWidth="1"/>
    <col min="7930" max="7930" width="19.42578125" style="17" customWidth="1"/>
    <col min="7931" max="7931" width="19.85546875" style="17" customWidth="1"/>
    <col min="7932" max="7932" width="18.7109375" style="17" customWidth="1"/>
    <col min="7933" max="7933" width="18.85546875" style="17" customWidth="1"/>
    <col min="7934" max="7934" width="19.28515625" style="17" customWidth="1"/>
    <col min="7935" max="7935" width="23" style="17" customWidth="1"/>
    <col min="7936" max="7936" width="19.7109375" style="17" customWidth="1"/>
    <col min="7937" max="7937" width="18.85546875" style="17" customWidth="1"/>
    <col min="7938" max="7938" width="14.42578125" style="17" customWidth="1"/>
    <col min="7939" max="7939" width="13.42578125" style="17" customWidth="1"/>
    <col min="7940" max="7940" width="12.7109375" style="17" customWidth="1"/>
    <col min="7941" max="7941" width="13.85546875" style="17" customWidth="1"/>
    <col min="7942" max="7942" width="15.85546875" style="17" customWidth="1"/>
    <col min="7943" max="8180" width="9.28515625" style="17"/>
    <col min="8181" max="8181" width="42.5703125" style="17" customWidth="1"/>
    <col min="8182" max="8182" width="21.85546875" style="17" customWidth="1"/>
    <col min="8183" max="8183" width="21.42578125" style="17" customWidth="1"/>
    <col min="8184" max="8184" width="23.28515625" style="17" customWidth="1"/>
    <col min="8185" max="8185" width="20.28515625" style="17" customWidth="1"/>
    <col min="8186" max="8186" width="19.42578125" style="17" customWidth="1"/>
    <col min="8187" max="8187" width="19.85546875" style="17" customWidth="1"/>
    <col min="8188" max="8188" width="18.7109375" style="17" customWidth="1"/>
    <col min="8189" max="8189" width="18.85546875" style="17" customWidth="1"/>
    <col min="8190" max="8190" width="19.28515625" style="17" customWidth="1"/>
    <col min="8191" max="8191" width="23" style="17" customWidth="1"/>
    <col min="8192" max="8192" width="19.7109375" style="17" customWidth="1"/>
    <col min="8193" max="8193" width="18.85546875" style="17" customWidth="1"/>
    <col min="8194" max="8194" width="14.42578125" style="17" customWidth="1"/>
    <col min="8195" max="8195" width="13.42578125" style="17" customWidth="1"/>
    <col min="8196" max="8196" width="12.7109375" style="17" customWidth="1"/>
    <col min="8197" max="8197" width="13.85546875" style="17" customWidth="1"/>
    <col min="8198" max="8198" width="15.85546875" style="17" customWidth="1"/>
    <col min="8199" max="8436" width="9.28515625" style="17"/>
    <col min="8437" max="8437" width="42.5703125" style="17" customWidth="1"/>
    <col min="8438" max="8438" width="21.85546875" style="17" customWidth="1"/>
    <col min="8439" max="8439" width="21.42578125" style="17" customWidth="1"/>
    <col min="8440" max="8440" width="23.28515625" style="17" customWidth="1"/>
    <col min="8441" max="8441" width="20.28515625" style="17" customWidth="1"/>
    <col min="8442" max="8442" width="19.42578125" style="17" customWidth="1"/>
    <col min="8443" max="8443" width="19.85546875" style="17" customWidth="1"/>
    <col min="8444" max="8444" width="18.7109375" style="17" customWidth="1"/>
    <col min="8445" max="8445" width="18.85546875" style="17" customWidth="1"/>
    <col min="8446" max="8446" width="19.28515625" style="17" customWidth="1"/>
    <col min="8447" max="8447" width="23" style="17" customWidth="1"/>
    <col min="8448" max="8448" width="19.7109375" style="17" customWidth="1"/>
    <col min="8449" max="8449" width="18.85546875" style="17" customWidth="1"/>
    <col min="8450" max="8450" width="14.42578125" style="17" customWidth="1"/>
    <col min="8451" max="8451" width="13.42578125" style="17" customWidth="1"/>
    <col min="8452" max="8452" width="12.7109375" style="17" customWidth="1"/>
    <col min="8453" max="8453" width="13.85546875" style="17" customWidth="1"/>
    <col min="8454" max="8454" width="15.85546875" style="17" customWidth="1"/>
    <col min="8455" max="8692" width="9.28515625" style="17"/>
    <col min="8693" max="8693" width="42.5703125" style="17" customWidth="1"/>
    <col min="8694" max="8694" width="21.85546875" style="17" customWidth="1"/>
    <col min="8695" max="8695" width="21.42578125" style="17" customWidth="1"/>
    <col min="8696" max="8696" width="23.28515625" style="17" customWidth="1"/>
    <col min="8697" max="8697" width="20.28515625" style="17" customWidth="1"/>
    <col min="8698" max="8698" width="19.42578125" style="17" customWidth="1"/>
    <col min="8699" max="8699" width="19.85546875" style="17" customWidth="1"/>
    <col min="8700" max="8700" width="18.7109375" style="17" customWidth="1"/>
    <col min="8701" max="8701" width="18.85546875" style="17" customWidth="1"/>
    <col min="8702" max="8702" width="19.28515625" style="17" customWidth="1"/>
    <col min="8703" max="8703" width="23" style="17" customWidth="1"/>
    <col min="8704" max="8704" width="19.7109375" style="17" customWidth="1"/>
    <col min="8705" max="8705" width="18.85546875" style="17" customWidth="1"/>
    <col min="8706" max="8706" width="14.42578125" style="17" customWidth="1"/>
    <col min="8707" max="8707" width="13.42578125" style="17" customWidth="1"/>
    <col min="8708" max="8708" width="12.7109375" style="17" customWidth="1"/>
    <col min="8709" max="8709" width="13.85546875" style="17" customWidth="1"/>
    <col min="8710" max="8710" width="15.85546875" style="17" customWidth="1"/>
    <col min="8711" max="8948" width="9.28515625" style="17"/>
    <col min="8949" max="8949" width="42.5703125" style="17" customWidth="1"/>
    <col min="8950" max="8950" width="21.85546875" style="17" customWidth="1"/>
    <col min="8951" max="8951" width="21.42578125" style="17" customWidth="1"/>
    <col min="8952" max="8952" width="23.28515625" style="17" customWidth="1"/>
    <col min="8953" max="8953" width="20.28515625" style="17" customWidth="1"/>
    <col min="8954" max="8954" width="19.42578125" style="17" customWidth="1"/>
    <col min="8955" max="8955" width="19.85546875" style="17" customWidth="1"/>
    <col min="8956" max="8956" width="18.7109375" style="17" customWidth="1"/>
    <col min="8957" max="8957" width="18.85546875" style="17" customWidth="1"/>
    <col min="8958" max="8958" width="19.28515625" style="17" customWidth="1"/>
    <col min="8959" max="8959" width="23" style="17" customWidth="1"/>
    <col min="8960" max="8960" width="19.7109375" style="17" customWidth="1"/>
    <col min="8961" max="8961" width="18.85546875" style="17" customWidth="1"/>
    <col min="8962" max="8962" width="14.42578125" style="17" customWidth="1"/>
    <col min="8963" max="8963" width="13.42578125" style="17" customWidth="1"/>
    <col min="8964" max="8964" width="12.7109375" style="17" customWidth="1"/>
    <col min="8965" max="8965" width="13.85546875" style="17" customWidth="1"/>
    <col min="8966" max="8966" width="15.85546875" style="17" customWidth="1"/>
    <col min="8967" max="9204" width="9.28515625" style="17"/>
    <col min="9205" max="9205" width="42.5703125" style="17" customWidth="1"/>
    <col min="9206" max="9206" width="21.85546875" style="17" customWidth="1"/>
    <col min="9207" max="9207" width="21.42578125" style="17" customWidth="1"/>
    <col min="9208" max="9208" width="23.28515625" style="17" customWidth="1"/>
    <col min="9209" max="9209" width="20.28515625" style="17" customWidth="1"/>
    <col min="9210" max="9210" width="19.42578125" style="17" customWidth="1"/>
    <col min="9211" max="9211" width="19.85546875" style="17" customWidth="1"/>
    <col min="9212" max="9212" width="18.7109375" style="17" customWidth="1"/>
    <col min="9213" max="9213" width="18.85546875" style="17" customWidth="1"/>
    <col min="9214" max="9214" width="19.28515625" style="17" customWidth="1"/>
    <col min="9215" max="9215" width="23" style="17" customWidth="1"/>
    <col min="9216" max="9216" width="19.7109375" style="17" customWidth="1"/>
    <col min="9217" max="9217" width="18.85546875" style="17" customWidth="1"/>
    <col min="9218" max="9218" width="14.42578125" style="17" customWidth="1"/>
    <col min="9219" max="9219" width="13.42578125" style="17" customWidth="1"/>
    <col min="9220" max="9220" width="12.7109375" style="17" customWidth="1"/>
    <col min="9221" max="9221" width="13.85546875" style="17" customWidth="1"/>
    <col min="9222" max="9222" width="15.85546875" style="17" customWidth="1"/>
    <col min="9223" max="9460" width="9.28515625" style="17"/>
    <col min="9461" max="9461" width="42.5703125" style="17" customWidth="1"/>
    <col min="9462" max="9462" width="21.85546875" style="17" customWidth="1"/>
    <col min="9463" max="9463" width="21.42578125" style="17" customWidth="1"/>
    <col min="9464" max="9464" width="23.28515625" style="17" customWidth="1"/>
    <col min="9465" max="9465" width="20.28515625" style="17" customWidth="1"/>
    <col min="9466" max="9466" width="19.42578125" style="17" customWidth="1"/>
    <col min="9467" max="9467" width="19.85546875" style="17" customWidth="1"/>
    <col min="9468" max="9468" width="18.7109375" style="17" customWidth="1"/>
    <col min="9469" max="9469" width="18.85546875" style="17" customWidth="1"/>
    <col min="9470" max="9470" width="19.28515625" style="17" customWidth="1"/>
    <col min="9471" max="9471" width="23" style="17" customWidth="1"/>
    <col min="9472" max="9472" width="19.7109375" style="17" customWidth="1"/>
    <col min="9473" max="9473" width="18.85546875" style="17" customWidth="1"/>
    <col min="9474" max="9474" width="14.42578125" style="17" customWidth="1"/>
    <col min="9475" max="9475" width="13.42578125" style="17" customWidth="1"/>
    <col min="9476" max="9476" width="12.7109375" style="17" customWidth="1"/>
    <col min="9477" max="9477" width="13.85546875" style="17" customWidth="1"/>
    <col min="9478" max="9478" width="15.85546875" style="17" customWidth="1"/>
    <col min="9479" max="9716" width="9.28515625" style="17"/>
    <col min="9717" max="9717" width="42.5703125" style="17" customWidth="1"/>
    <col min="9718" max="9718" width="21.85546875" style="17" customWidth="1"/>
    <col min="9719" max="9719" width="21.42578125" style="17" customWidth="1"/>
    <col min="9720" max="9720" width="23.28515625" style="17" customWidth="1"/>
    <col min="9721" max="9721" width="20.28515625" style="17" customWidth="1"/>
    <col min="9722" max="9722" width="19.42578125" style="17" customWidth="1"/>
    <col min="9723" max="9723" width="19.85546875" style="17" customWidth="1"/>
    <col min="9724" max="9724" width="18.7109375" style="17" customWidth="1"/>
    <col min="9725" max="9725" width="18.85546875" style="17" customWidth="1"/>
    <col min="9726" max="9726" width="19.28515625" style="17" customWidth="1"/>
    <col min="9727" max="9727" width="23" style="17" customWidth="1"/>
    <col min="9728" max="9728" width="19.7109375" style="17" customWidth="1"/>
    <col min="9729" max="9729" width="18.85546875" style="17" customWidth="1"/>
    <col min="9730" max="9730" width="14.42578125" style="17" customWidth="1"/>
    <col min="9731" max="9731" width="13.42578125" style="17" customWidth="1"/>
    <col min="9732" max="9732" width="12.7109375" style="17" customWidth="1"/>
    <col min="9733" max="9733" width="13.85546875" style="17" customWidth="1"/>
    <col min="9734" max="9734" width="15.85546875" style="17" customWidth="1"/>
    <col min="9735" max="9972" width="9.28515625" style="17"/>
    <col min="9973" max="9973" width="42.5703125" style="17" customWidth="1"/>
    <col min="9974" max="9974" width="21.85546875" style="17" customWidth="1"/>
    <col min="9975" max="9975" width="21.42578125" style="17" customWidth="1"/>
    <col min="9976" max="9976" width="23.28515625" style="17" customWidth="1"/>
    <col min="9977" max="9977" width="20.28515625" style="17" customWidth="1"/>
    <col min="9978" max="9978" width="19.42578125" style="17" customWidth="1"/>
    <col min="9979" max="9979" width="19.85546875" style="17" customWidth="1"/>
    <col min="9980" max="9980" width="18.7109375" style="17" customWidth="1"/>
    <col min="9981" max="9981" width="18.85546875" style="17" customWidth="1"/>
    <col min="9982" max="9982" width="19.28515625" style="17" customWidth="1"/>
    <col min="9983" max="9983" width="23" style="17" customWidth="1"/>
    <col min="9984" max="9984" width="19.7109375" style="17" customWidth="1"/>
    <col min="9985" max="9985" width="18.85546875" style="17" customWidth="1"/>
    <col min="9986" max="9986" width="14.42578125" style="17" customWidth="1"/>
    <col min="9987" max="9987" width="13.42578125" style="17" customWidth="1"/>
    <col min="9988" max="9988" width="12.7109375" style="17" customWidth="1"/>
    <col min="9989" max="9989" width="13.85546875" style="17" customWidth="1"/>
    <col min="9990" max="9990" width="15.85546875" style="17" customWidth="1"/>
    <col min="9991" max="10228" width="9.28515625" style="17"/>
    <col min="10229" max="10229" width="42.5703125" style="17" customWidth="1"/>
    <col min="10230" max="10230" width="21.85546875" style="17" customWidth="1"/>
    <col min="10231" max="10231" width="21.42578125" style="17" customWidth="1"/>
    <col min="10232" max="10232" width="23.28515625" style="17" customWidth="1"/>
    <col min="10233" max="10233" width="20.28515625" style="17" customWidth="1"/>
    <col min="10234" max="10234" width="19.42578125" style="17" customWidth="1"/>
    <col min="10235" max="10235" width="19.85546875" style="17" customWidth="1"/>
    <col min="10236" max="10236" width="18.7109375" style="17" customWidth="1"/>
    <col min="10237" max="10237" width="18.85546875" style="17" customWidth="1"/>
    <col min="10238" max="10238" width="19.28515625" style="17" customWidth="1"/>
    <col min="10239" max="10239" width="23" style="17" customWidth="1"/>
    <col min="10240" max="10240" width="19.7109375" style="17" customWidth="1"/>
    <col min="10241" max="10241" width="18.85546875" style="17" customWidth="1"/>
    <col min="10242" max="10242" width="14.42578125" style="17" customWidth="1"/>
    <col min="10243" max="10243" width="13.42578125" style="17" customWidth="1"/>
    <col min="10244" max="10244" width="12.7109375" style="17" customWidth="1"/>
    <col min="10245" max="10245" width="13.85546875" style="17" customWidth="1"/>
    <col min="10246" max="10246" width="15.85546875" style="17" customWidth="1"/>
    <col min="10247" max="10484" width="9.28515625" style="17"/>
    <col min="10485" max="10485" width="42.5703125" style="17" customWidth="1"/>
    <col min="10486" max="10486" width="21.85546875" style="17" customWidth="1"/>
    <col min="10487" max="10487" width="21.42578125" style="17" customWidth="1"/>
    <col min="10488" max="10488" width="23.28515625" style="17" customWidth="1"/>
    <col min="10489" max="10489" width="20.28515625" style="17" customWidth="1"/>
    <col min="10490" max="10490" width="19.42578125" style="17" customWidth="1"/>
    <col min="10491" max="10491" width="19.85546875" style="17" customWidth="1"/>
    <col min="10492" max="10492" width="18.7109375" style="17" customWidth="1"/>
    <col min="10493" max="10493" width="18.85546875" style="17" customWidth="1"/>
    <col min="10494" max="10494" width="19.28515625" style="17" customWidth="1"/>
    <col min="10495" max="10495" width="23" style="17" customWidth="1"/>
    <col min="10496" max="10496" width="19.7109375" style="17" customWidth="1"/>
    <col min="10497" max="10497" width="18.85546875" style="17" customWidth="1"/>
    <col min="10498" max="10498" width="14.42578125" style="17" customWidth="1"/>
    <col min="10499" max="10499" width="13.42578125" style="17" customWidth="1"/>
    <col min="10500" max="10500" width="12.7109375" style="17" customWidth="1"/>
    <col min="10501" max="10501" width="13.85546875" style="17" customWidth="1"/>
    <col min="10502" max="10502" width="15.85546875" style="17" customWidth="1"/>
    <col min="10503" max="10740" width="9.28515625" style="17"/>
    <col min="10741" max="10741" width="42.5703125" style="17" customWidth="1"/>
    <col min="10742" max="10742" width="21.85546875" style="17" customWidth="1"/>
    <col min="10743" max="10743" width="21.42578125" style="17" customWidth="1"/>
    <col min="10744" max="10744" width="23.28515625" style="17" customWidth="1"/>
    <col min="10745" max="10745" width="20.28515625" style="17" customWidth="1"/>
    <col min="10746" max="10746" width="19.42578125" style="17" customWidth="1"/>
    <col min="10747" max="10747" width="19.85546875" style="17" customWidth="1"/>
    <col min="10748" max="10748" width="18.7109375" style="17" customWidth="1"/>
    <col min="10749" max="10749" width="18.85546875" style="17" customWidth="1"/>
    <col min="10750" max="10750" width="19.28515625" style="17" customWidth="1"/>
    <col min="10751" max="10751" width="23" style="17" customWidth="1"/>
    <col min="10752" max="10752" width="19.7109375" style="17" customWidth="1"/>
    <col min="10753" max="10753" width="18.85546875" style="17" customWidth="1"/>
    <col min="10754" max="10754" width="14.42578125" style="17" customWidth="1"/>
    <col min="10755" max="10755" width="13.42578125" style="17" customWidth="1"/>
    <col min="10756" max="10756" width="12.7109375" style="17" customWidth="1"/>
    <col min="10757" max="10757" width="13.85546875" style="17" customWidth="1"/>
    <col min="10758" max="10758" width="15.85546875" style="17" customWidth="1"/>
    <col min="10759" max="10996" width="9.28515625" style="17"/>
    <col min="10997" max="10997" width="42.5703125" style="17" customWidth="1"/>
    <col min="10998" max="10998" width="21.85546875" style="17" customWidth="1"/>
    <col min="10999" max="10999" width="21.42578125" style="17" customWidth="1"/>
    <col min="11000" max="11000" width="23.28515625" style="17" customWidth="1"/>
    <col min="11001" max="11001" width="20.28515625" style="17" customWidth="1"/>
    <col min="11002" max="11002" width="19.42578125" style="17" customWidth="1"/>
    <col min="11003" max="11003" width="19.85546875" style="17" customWidth="1"/>
    <col min="11004" max="11004" width="18.7109375" style="17" customWidth="1"/>
    <col min="11005" max="11005" width="18.85546875" style="17" customWidth="1"/>
    <col min="11006" max="11006" width="19.28515625" style="17" customWidth="1"/>
    <col min="11007" max="11007" width="23" style="17" customWidth="1"/>
    <col min="11008" max="11008" width="19.7109375" style="17" customWidth="1"/>
    <col min="11009" max="11009" width="18.85546875" style="17" customWidth="1"/>
    <col min="11010" max="11010" width="14.42578125" style="17" customWidth="1"/>
    <col min="11011" max="11011" width="13.42578125" style="17" customWidth="1"/>
    <col min="11012" max="11012" width="12.7109375" style="17" customWidth="1"/>
    <col min="11013" max="11013" width="13.85546875" style="17" customWidth="1"/>
    <col min="11014" max="11014" width="15.85546875" style="17" customWidth="1"/>
    <col min="11015" max="11252" width="9.28515625" style="17"/>
    <col min="11253" max="11253" width="42.5703125" style="17" customWidth="1"/>
    <col min="11254" max="11254" width="21.85546875" style="17" customWidth="1"/>
    <col min="11255" max="11255" width="21.42578125" style="17" customWidth="1"/>
    <col min="11256" max="11256" width="23.28515625" style="17" customWidth="1"/>
    <col min="11257" max="11257" width="20.28515625" style="17" customWidth="1"/>
    <col min="11258" max="11258" width="19.42578125" style="17" customWidth="1"/>
    <col min="11259" max="11259" width="19.85546875" style="17" customWidth="1"/>
    <col min="11260" max="11260" width="18.7109375" style="17" customWidth="1"/>
    <col min="11261" max="11261" width="18.85546875" style="17" customWidth="1"/>
    <col min="11262" max="11262" width="19.28515625" style="17" customWidth="1"/>
    <col min="11263" max="11263" width="23" style="17" customWidth="1"/>
    <col min="11264" max="11264" width="19.7109375" style="17" customWidth="1"/>
    <col min="11265" max="11265" width="18.85546875" style="17" customWidth="1"/>
    <col min="11266" max="11266" width="14.42578125" style="17" customWidth="1"/>
    <col min="11267" max="11267" width="13.42578125" style="17" customWidth="1"/>
    <col min="11268" max="11268" width="12.7109375" style="17" customWidth="1"/>
    <col min="11269" max="11269" width="13.85546875" style="17" customWidth="1"/>
    <col min="11270" max="11270" width="15.85546875" style="17" customWidth="1"/>
    <col min="11271" max="11508" width="9.28515625" style="17"/>
    <col min="11509" max="11509" width="42.5703125" style="17" customWidth="1"/>
    <col min="11510" max="11510" width="21.85546875" style="17" customWidth="1"/>
    <col min="11511" max="11511" width="21.42578125" style="17" customWidth="1"/>
    <col min="11512" max="11512" width="23.28515625" style="17" customWidth="1"/>
    <col min="11513" max="11513" width="20.28515625" style="17" customWidth="1"/>
    <col min="11514" max="11514" width="19.42578125" style="17" customWidth="1"/>
    <col min="11515" max="11515" width="19.85546875" style="17" customWidth="1"/>
    <col min="11516" max="11516" width="18.7109375" style="17" customWidth="1"/>
    <col min="11517" max="11517" width="18.85546875" style="17" customWidth="1"/>
    <col min="11518" max="11518" width="19.28515625" style="17" customWidth="1"/>
    <col min="11519" max="11519" width="23" style="17" customWidth="1"/>
    <col min="11520" max="11520" width="19.7109375" style="17" customWidth="1"/>
    <col min="11521" max="11521" width="18.85546875" style="17" customWidth="1"/>
    <col min="11522" max="11522" width="14.42578125" style="17" customWidth="1"/>
    <col min="11523" max="11523" width="13.42578125" style="17" customWidth="1"/>
    <col min="11524" max="11524" width="12.7109375" style="17" customWidth="1"/>
    <col min="11525" max="11525" width="13.85546875" style="17" customWidth="1"/>
    <col min="11526" max="11526" width="15.85546875" style="17" customWidth="1"/>
    <col min="11527" max="11764" width="9.28515625" style="17"/>
    <col min="11765" max="11765" width="42.5703125" style="17" customWidth="1"/>
    <col min="11766" max="11766" width="21.85546875" style="17" customWidth="1"/>
    <col min="11767" max="11767" width="21.42578125" style="17" customWidth="1"/>
    <col min="11768" max="11768" width="23.28515625" style="17" customWidth="1"/>
    <col min="11769" max="11769" width="20.28515625" style="17" customWidth="1"/>
    <col min="11770" max="11770" width="19.42578125" style="17" customWidth="1"/>
    <col min="11771" max="11771" width="19.85546875" style="17" customWidth="1"/>
    <col min="11772" max="11772" width="18.7109375" style="17" customWidth="1"/>
    <col min="11773" max="11773" width="18.85546875" style="17" customWidth="1"/>
    <col min="11774" max="11774" width="19.28515625" style="17" customWidth="1"/>
    <col min="11775" max="11775" width="23" style="17" customWidth="1"/>
    <col min="11776" max="11776" width="19.7109375" style="17" customWidth="1"/>
    <col min="11777" max="11777" width="18.85546875" style="17" customWidth="1"/>
    <col min="11778" max="11778" width="14.42578125" style="17" customWidth="1"/>
    <col min="11779" max="11779" width="13.42578125" style="17" customWidth="1"/>
    <col min="11780" max="11780" width="12.7109375" style="17" customWidth="1"/>
    <col min="11781" max="11781" width="13.85546875" style="17" customWidth="1"/>
    <col min="11782" max="11782" width="15.85546875" style="17" customWidth="1"/>
    <col min="11783" max="12020" width="9.28515625" style="17"/>
    <col min="12021" max="12021" width="42.5703125" style="17" customWidth="1"/>
    <col min="12022" max="12022" width="21.85546875" style="17" customWidth="1"/>
    <col min="12023" max="12023" width="21.42578125" style="17" customWidth="1"/>
    <col min="12024" max="12024" width="23.28515625" style="17" customWidth="1"/>
    <col min="12025" max="12025" width="20.28515625" style="17" customWidth="1"/>
    <col min="12026" max="12026" width="19.42578125" style="17" customWidth="1"/>
    <col min="12027" max="12027" width="19.85546875" style="17" customWidth="1"/>
    <col min="12028" max="12028" width="18.7109375" style="17" customWidth="1"/>
    <col min="12029" max="12029" width="18.85546875" style="17" customWidth="1"/>
    <col min="12030" max="12030" width="19.28515625" style="17" customWidth="1"/>
    <col min="12031" max="12031" width="23" style="17" customWidth="1"/>
    <col min="12032" max="12032" width="19.7109375" style="17" customWidth="1"/>
    <col min="12033" max="12033" width="18.85546875" style="17" customWidth="1"/>
    <col min="12034" max="12034" width="14.42578125" style="17" customWidth="1"/>
    <col min="12035" max="12035" width="13.42578125" style="17" customWidth="1"/>
    <col min="12036" max="12036" width="12.7109375" style="17" customWidth="1"/>
    <col min="12037" max="12037" width="13.85546875" style="17" customWidth="1"/>
    <col min="12038" max="12038" width="15.85546875" style="17" customWidth="1"/>
    <col min="12039" max="12276" width="9.28515625" style="17"/>
    <col min="12277" max="12277" width="42.5703125" style="17" customWidth="1"/>
    <col min="12278" max="12278" width="21.85546875" style="17" customWidth="1"/>
    <col min="12279" max="12279" width="21.42578125" style="17" customWidth="1"/>
    <col min="12280" max="12280" width="23.28515625" style="17" customWidth="1"/>
    <col min="12281" max="12281" width="20.28515625" style="17" customWidth="1"/>
    <col min="12282" max="12282" width="19.42578125" style="17" customWidth="1"/>
    <col min="12283" max="12283" width="19.85546875" style="17" customWidth="1"/>
    <col min="12284" max="12284" width="18.7109375" style="17" customWidth="1"/>
    <col min="12285" max="12285" width="18.85546875" style="17" customWidth="1"/>
    <col min="12286" max="12286" width="19.28515625" style="17" customWidth="1"/>
    <col min="12287" max="12287" width="23" style="17" customWidth="1"/>
    <col min="12288" max="12288" width="19.7109375" style="17" customWidth="1"/>
    <col min="12289" max="12289" width="18.85546875" style="17" customWidth="1"/>
    <col min="12290" max="12290" width="14.42578125" style="17" customWidth="1"/>
    <col min="12291" max="12291" width="13.42578125" style="17" customWidth="1"/>
    <col min="12292" max="12292" width="12.7109375" style="17" customWidth="1"/>
    <col min="12293" max="12293" width="13.85546875" style="17" customWidth="1"/>
    <col min="12294" max="12294" width="15.85546875" style="17" customWidth="1"/>
    <col min="12295" max="12532" width="9.28515625" style="17"/>
    <col min="12533" max="12533" width="42.5703125" style="17" customWidth="1"/>
    <col min="12534" max="12534" width="21.85546875" style="17" customWidth="1"/>
    <col min="12535" max="12535" width="21.42578125" style="17" customWidth="1"/>
    <col min="12536" max="12536" width="23.28515625" style="17" customWidth="1"/>
    <col min="12537" max="12537" width="20.28515625" style="17" customWidth="1"/>
    <col min="12538" max="12538" width="19.42578125" style="17" customWidth="1"/>
    <col min="12539" max="12539" width="19.85546875" style="17" customWidth="1"/>
    <col min="12540" max="12540" width="18.7109375" style="17" customWidth="1"/>
    <col min="12541" max="12541" width="18.85546875" style="17" customWidth="1"/>
    <col min="12542" max="12542" width="19.28515625" style="17" customWidth="1"/>
    <col min="12543" max="12543" width="23" style="17" customWidth="1"/>
    <col min="12544" max="12544" width="19.7109375" style="17" customWidth="1"/>
    <col min="12545" max="12545" width="18.85546875" style="17" customWidth="1"/>
    <col min="12546" max="12546" width="14.42578125" style="17" customWidth="1"/>
    <col min="12547" max="12547" width="13.42578125" style="17" customWidth="1"/>
    <col min="12548" max="12548" width="12.7109375" style="17" customWidth="1"/>
    <col min="12549" max="12549" width="13.85546875" style="17" customWidth="1"/>
    <col min="12550" max="12550" width="15.85546875" style="17" customWidth="1"/>
    <col min="12551" max="12788" width="9.28515625" style="17"/>
    <col min="12789" max="12789" width="42.5703125" style="17" customWidth="1"/>
    <col min="12790" max="12790" width="21.85546875" style="17" customWidth="1"/>
    <col min="12791" max="12791" width="21.42578125" style="17" customWidth="1"/>
    <col min="12792" max="12792" width="23.28515625" style="17" customWidth="1"/>
    <col min="12793" max="12793" width="20.28515625" style="17" customWidth="1"/>
    <col min="12794" max="12794" width="19.42578125" style="17" customWidth="1"/>
    <col min="12795" max="12795" width="19.85546875" style="17" customWidth="1"/>
    <col min="12796" max="12796" width="18.7109375" style="17" customWidth="1"/>
    <col min="12797" max="12797" width="18.85546875" style="17" customWidth="1"/>
    <col min="12798" max="12798" width="19.28515625" style="17" customWidth="1"/>
    <col min="12799" max="12799" width="23" style="17" customWidth="1"/>
    <col min="12800" max="12800" width="19.7109375" style="17" customWidth="1"/>
    <col min="12801" max="12801" width="18.85546875" style="17" customWidth="1"/>
    <col min="12802" max="12802" width="14.42578125" style="17" customWidth="1"/>
    <col min="12803" max="12803" width="13.42578125" style="17" customWidth="1"/>
    <col min="12804" max="12804" width="12.7109375" style="17" customWidth="1"/>
    <col min="12805" max="12805" width="13.85546875" style="17" customWidth="1"/>
    <col min="12806" max="12806" width="15.85546875" style="17" customWidth="1"/>
    <col min="12807" max="13044" width="9.28515625" style="17"/>
    <col min="13045" max="13045" width="42.5703125" style="17" customWidth="1"/>
    <col min="13046" max="13046" width="21.85546875" style="17" customWidth="1"/>
    <col min="13047" max="13047" width="21.42578125" style="17" customWidth="1"/>
    <col min="13048" max="13048" width="23.28515625" style="17" customWidth="1"/>
    <col min="13049" max="13049" width="20.28515625" style="17" customWidth="1"/>
    <col min="13050" max="13050" width="19.42578125" style="17" customWidth="1"/>
    <col min="13051" max="13051" width="19.85546875" style="17" customWidth="1"/>
    <col min="13052" max="13052" width="18.7109375" style="17" customWidth="1"/>
    <col min="13053" max="13053" width="18.85546875" style="17" customWidth="1"/>
    <col min="13054" max="13054" width="19.28515625" style="17" customWidth="1"/>
    <col min="13055" max="13055" width="23" style="17" customWidth="1"/>
    <col min="13056" max="13056" width="19.7109375" style="17" customWidth="1"/>
    <col min="13057" max="13057" width="18.85546875" style="17" customWidth="1"/>
    <col min="13058" max="13058" width="14.42578125" style="17" customWidth="1"/>
    <col min="13059" max="13059" width="13.42578125" style="17" customWidth="1"/>
    <col min="13060" max="13060" width="12.7109375" style="17" customWidth="1"/>
    <col min="13061" max="13061" width="13.85546875" style="17" customWidth="1"/>
    <col min="13062" max="13062" width="15.85546875" style="17" customWidth="1"/>
    <col min="13063" max="13300" width="9.28515625" style="17"/>
    <col min="13301" max="13301" width="42.5703125" style="17" customWidth="1"/>
    <col min="13302" max="13302" width="21.85546875" style="17" customWidth="1"/>
    <col min="13303" max="13303" width="21.42578125" style="17" customWidth="1"/>
    <col min="13304" max="13304" width="23.28515625" style="17" customWidth="1"/>
    <col min="13305" max="13305" width="20.28515625" style="17" customWidth="1"/>
    <col min="13306" max="13306" width="19.42578125" style="17" customWidth="1"/>
    <col min="13307" max="13307" width="19.85546875" style="17" customWidth="1"/>
    <col min="13308" max="13308" width="18.7109375" style="17" customWidth="1"/>
    <col min="13309" max="13309" width="18.85546875" style="17" customWidth="1"/>
    <col min="13310" max="13310" width="19.28515625" style="17" customWidth="1"/>
    <col min="13311" max="13311" width="23" style="17" customWidth="1"/>
    <col min="13312" max="13312" width="19.7109375" style="17" customWidth="1"/>
    <col min="13313" max="13313" width="18.85546875" style="17" customWidth="1"/>
    <col min="13314" max="13314" width="14.42578125" style="17" customWidth="1"/>
    <col min="13315" max="13315" width="13.42578125" style="17" customWidth="1"/>
    <col min="13316" max="13316" width="12.7109375" style="17" customWidth="1"/>
    <col min="13317" max="13317" width="13.85546875" style="17" customWidth="1"/>
    <col min="13318" max="13318" width="15.85546875" style="17" customWidth="1"/>
    <col min="13319" max="13556" width="9.28515625" style="17"/>
    <col min="13557" max="13557" width="42.5703125" style="17" customWidth="1"/>
    <col min="13558" max="13558" width="21.85546875" style="17" customWidth="1"/>
    <col min="13559" max="13559" width="21.42578125" style="17" customWidth="1"/>
    <col min="13560" max="13560" width="23.28515625" style="17" customWidth="1"/>
    <col min="13561" max="13561" width="20.28515625" style="17" customWidth="1"/>
    <col min="13562" max="13562" width="19.42578125" style="17" customWidth="1"/>
    <col min="13563" max="13563" width="19.85546875" style="17" customWidth="1"/>
    <col min="13564" max="13564" width="18.7109375" style="17" customWidth="1"/>
    <col min="13565" max="13565" width="18.85546875" style="17" customWidth="1"/>
    <col min="13566" max="13566" width="19.28515625" style="17" customWidth="1"/>
    <col min="13567" max="13567" width="23" style="17" customWidth="1"/>
    <col min="13568" max="13568" width="19.7109375" style="17" customWidth="1"/>
    <col min="13569" max="13569" width="18.85546875" style="17" customWidth="1"/>
    <col min="13570" max="13570" width="14.42578125" style="17" customWidth="1"/>
    <col min="13571" max="13571" width="13.42578125" style="17" customWidth="1"/>
    <col min="13572" max="13572" width="12.7109375" style="17" customWidth="1"/>
    <col min="13573" max="13573" width="13.85546875" style="17" customWidth="1"/>
    <col min="13574" max="13574" width="15.85546875" style="17" customWidth="1"/>
    <col min="13575" max="13812" width="9.28515625" style="17"/>
    <col min="13813" max="13813" width="42.5703125" style="17" customWidth="1"/>
    <col min="13814" max="13814" width="21.85546875" style="17" customWidth="1"/>
    <col min="13815" max="13815" width="21.42578125" style="17" customWidth="1"/>
    <col min="13816" max="13816" width="23.28515625" style="17" customWidth="1"/>
    <col min="13817" max="13817" width="20.28515625" style="17" customWidth="1"/>
    <col min="13818" max="13818" width="19.42578125" style="17" customWidth="1"/>
    <col min="13819" max="13819" width="19.85546875" style="17" customWidth="1"/>
    <col min="13820" max="13820" width="18.7109375" style="17" customWidth="1"/>
    <col min="13821" max="13821" width="18.85546875" style="17" customWidth="1"/>
    <col min="13822" max="13822" width="19.28515625" style="17" customWidth="1"/>
    <col min="13823" max="13823" width="23" style="17" customWidth="1"/>
    <col min="13824" max="13824" width="19.7109375" style="17" customWidth="1"/>
    <col min="13825" max="13825" width="18.85546875" style="17" customWidth="1"/>
    <col min="13826" max="13826" width="14.42578125" style="17" customWidth="1"/>
    <col min="13827" max="13827" width="13.42578125" style="17" customWidth="1"/>
    <col min="13828" max="13828" width="12.7109375" style="17" customWidth="1"/>
    <col min="13829" max="13829" width="13.85546875" style="17" customWidth="1"/>
    <col min="13830" max="13830" width="15.85546875" style="17" customWidth="1"/>
    <col min="13831" max="14068" width="9.28515625" style="17"/>
    <col min="14069" max="14069" width="42.5703125" style="17" customWidth="1"/>
    <col min="14070" max="14070" width="21.85546875" style="17" customWidth="1"/>
    <col min="14071" max="14071" width="21.42578125" style="17" customWidth="1"/>
    <col min="14072" max="14072" width="23.28515625" style="17" customWidth="1"/>
    <col min="14073" max="14073" width="20.28515625" style="17" customWidth="1"/>
    <col min="14074" max="14074" width="19.42578125" style="17" customWidth="1"/>
    <col min="14075" max="14075" width="19.85546875" style="17" customWidth="1"/>
    <col min="14076" max="14076" width="18.7109375" style="17" customWidth="1"/>
    <col min="14077" max="14077" width="18.85546875" style="17" customWidth="1"/>
    <col min="14078" max="14078" width="19.28515625" style="17" customWidth="1"/>
    <col min="14079" max="14079" width="23" style="17" customWidth="1"/>
    <col min="14080" max="14080" width="19.7109375" style="17" customWidth="1"/>
    <col min="14081" max="14081" width="18.85546875" style="17" customWidth="1"/>
    <col min="14082" max="14082" width="14.42578125" style="17" customWidth="1"/>
    <col min="14083" max="14083" width="13.42578125" style="17" customWidth="1"/>
    <col min="14084" max="14084" width="12.7109375" style="17" customWidth="1"/>
    <col min="14085" max="14085" width="13.85546875" style="17" customWidth="1"/>
    <col min="14086" max="14086" width="15.85546875" style="17" customWidth="1"/>
    <col min="14087" max="14324" width="9.28515625" style="17"/>
    <col min="14325" max="14325" width="42.5703125" style="17" customWidth="1"/>
    <col min="14326" max="14326" width="21.85546875" style="17" customWidth="1"/>
    <col min="14327" max="14327" width="21.42578125" style="17" customWidth="1"/>
    <col min="14328" max="14328" width="23.28515625" style="17" customWidth="1"/>
    <col min="14329" max="14329" width="20.28515625" style="17" customWidth="1"/>
    <col min="14330" max="14330" width="19.42578125" style="17" customWidth="1"/>
    <col min="14331" max="14331" width="19.85546875" style="17" customWidth="1"/>
    <col min="14332" max="14332" width="18.7109375" style="17" customWidth="1"/>
    <col min="14333" max="14333" width="18.85546875" style="17" customWidth="1"/>
    <col min="14334" max="14334" width="19.28515625" style="17" customWidth="1"/>
    <col min="14335" max="14335" width="23" style="17" customWidth="1"/>
    <col min="14336" max="14336" width="19.7109375" style="17" customWidth="1"/>
    <col min="14337" max="14337" width="18.85546875" style="17" customWidth="1"/>
    <col min="14338" max="14338" width="14.42578125" style="17" customWidth="1"/>
    <col min="14339" max="14339" width="13.42578125" style="17" customWidth="1"/>
    <col min="14340" max="14340" width="12.7109375" style="17" customWidth="1"/>
    <col min="14341" max="14341" width="13.85546875" style="17" customWidth="1"/>
    <col min="14342" max="14342" width="15.85546875" style="17" customWidth="1"/>
    <col min="14343" max="14580" width="9.28515625" style="17"/>
    <col min="14581" max="14581" width="42.5703125" style="17" customWidth="1"/>
    <col min="14582" max="14582" width="21.85546875" style="17" customWidth="1"/>
    <col min="14583" max="14583" width="21.42578125" style="17" customWidth="1"/>
    <col min="14584" max="14584" width="23.28515625" style="17" customWidth="1"/>
    <col min="14585" max="14585" width="20.28515625" style="17" customWidth="1"/>
    <col min="14586" max="14586" width="19.42578125" style="17" customWidth="1"/>
    <col min="14587" max="14587" width="19.85546875" style="17" customWidth="1"/>
    <col min="14588" max="14588" width="18.7109375" style="17" customWidth="1"/>
    <col min="14589" max="14589" width="18.85546875" style="17" customWidth="1"/>
    <col min="14590" max="14590" width="19.28515625" style="17" customWidth="1"/>
    <col min="14591" max="14591" width="23" style="17" customWidth="1"/>
    <col min="14592" max="14592" width="19.7109375" style="17" customWidth="1"/>
    <col min="14593" max="14593" width="18.85546875" style="17" customWidth="1"/>
    <col min="14594" max="14594" width="14.42578125" style="17" customWidth="1"/>
    <col min="14595" max="14595" width="13.42578125" style="17" customWidth="1"/>
    <col min="14596" max="14596" width="12.7109375" style="17" customWidth="1"/>
    <col min="14597" max="14597" width="13.85546875" style="17" customWidth="1"/>
    <col min="14598" max="14598" width="15.85546875" style="17" customWidth="1"/>
    <col min="14599" max="14836" width="9.28515625" style="17"/>
    <col min="14837" max="14837" width="42.5703125" style="17" customWidth="1"/>
    <col min="14838" max="14838" width="21.85546875" style="17" customWidth="1"/>
    <col min="14839" max="14839" width="21.42578125" style="17" customWidth="1"/>
    <col min="14840" max="14840" width="23.28515625" style="17" customWidth="1"/>
    <col min="14841" max="14841" width="20.28515625" style="17" customWidth="1"/>
    <col min="14842" max="14842" width="19.42578125" style="17" customWidth="1"/>
    <col min="14843" max="14843" width="19.85546875" style="17" customWidth="1"/>
    <col min="14844" max="14844" width="18.7109375" style="17" customWidth="1"/>
    <col min="14845" max="14845" width="18.85546875" style="17" customWidth="1"/>
    <col min="14846" max="14846" width="19.28515625" style="17" customWidth="1"/>
    <col min="14847" max="14847" width="23" style="17" customWidth="1"/>
    <col min="14848" max="14848" width="19.7109375" style="17" customWidth="1"/>
    <col min="14849" max="14849" width="18.85546875" style="17" customWidth="1"/>
    <col min="14850" max="14850" width="14.42578125" style="17" customWidth="1"/>
    <col min="14851" max="14851" width="13.42578125" style="17" customWidth="1"/>
    <col min="14852" max="14852" width="12.7109375" style="17" customWidth="1"/>
    <col min="14853" max="14853" width="13.85546875" style="17" customWidth="1"/>
    <col min="14854" max="14854" width="15.85546875" style="17" customWidth="1"/>
    <col min="14855" max="15092" width="9.28515625" style="17"/>
    <col min="15093" max="15093" width="42.5703125" style="17" customWidth="1"/>
    <col min="15094" max="15094" width="21.85546875" style="17" customWidth="1"/>
    <col min="15095" max="15095" width="21.42578125" style="17" customWidth="1"/>
    <col min="15096" max="15096" width="23.28515625" style="17" customWidth="1"/>
    <col min="15097" max="15097" width="20.28515625" style="17" customWidth="1"/>
    <col min="15098" max="15098" width="19.42578125" style="17" customWidth="1"/>
    <col min="15099" max="15099" width="19.85546875" style="17" customWidth="1"/>
    <col min="15100" max="15100" width="18.7109375" style="17" customWidth="1"/>
    <col min="15101" max="15101" width="18.85546875" style="17" customWidth="1"/>
    <col min="15102" max="15102" width="19.28515625" style="17" customWidth="1"/>
    <col min="15103" max="15103" width="23" style="17" customWidth="1"/>
    <col min="15104" max="15104" width="19.7109375" style="17" customWidth="1"/>
    <col min="15105" max="15105" width="18.85546875" style="17" customWidth="1"/>
    <col min="15106" max="15106" width="14.42578125" style="17" customWidth="1"/>
    <col min="15107" max="15107" width="13.42578125" style="17" customWidth="1"/>
    <col min="15108" max="15108" width="12.7109375" style="17" customWidth="1"/>
    <col min="15109" max="15109" width="13.85546875" style="17" customWidth="1"/>
    <col min="15110" max="15110" width="15.85546875" style="17" customWidth="1"/>
    <col min="15111" max="15348" width="9.28515625" style="17"/>
    <col min="15349" max="15349" width="42.5703125" style="17" customWidth="1"/>
    <col min="15350" max="15350" width="21.85546875" style="17" customWidth="1"/>
    <col min="15351" max="15351" width="21.42578125" style="17" customWidth="1"/>
    <col min="15352" max="15352" width="23.28515625" style="17" customWidth="1"/>
    <col min="15353" max="15353" width="20.28515625" style="17" customWidth="1"/>
    <col min="15354" max="15354" width="19.42578125" style="17" customWidth="1"/>
    <col min="15355" max="15355" width="19.85546875" style="17" customWidth="1"/>
    <col min="15356" max="15356" width="18.7109375" style="17" customWidth="1"/>
    <col min="15357" max="15357" width="18.85546875" style="17" customWidth="1"/>
    <col min="15358" max="15358" width="19.28515625" style="17" customWidth="1"/>
    <col min="15359" max="15359" width="23" style="17" customWidth="1"/>
    <col min="15360" max="15360" width="19.7109375" style="17" customWidth="1"/>
    <col min="15361" max="15361" width="18.85546875" style="17" customWidth="1"/>
    <col min="15362" max="15362" width="14.42578125" style="17" customWidth="1"/>
    <col min="15363" max="15363" width="13.42578125" style="17" customWidth="1"/>
    <col min="15364" max="15364" width="12.7109375" style="17" customWidth="1"/>
    <col min="15365" max="15365" width="13.85546875" style="17" customWidth="1"/>
    <col min="15366" max="15366" width="15.85546875" style="17" customWidth="1"/>
    <col min="15367" max="15604" width="9.28515625" style="17"/>
    <col min="15605" max="15605" width="42.5703125" style="17" customWidth="1"/>
    <col min="15606" max="15606" width="21.85546875" style="17" customWidth="1"/>
    <col min="15607" max="15607" width="21.42578125" style="17" customWidth="1"/>
    <col min="15608" max="15608" width="23.28515625" style="17" customWidth="1"/>
    <col min="15609" max="15609" width="20.28515625" style="17" customWidth="1"/>
    <col min="15610" max="15610" width="19.42578125" style="17" customWidth="1"/>
    <col min="15611" max="15611" width="19.85546875" style="17" customWidth="1"/>
    <col min="15612" max="15612" width="18.7109375" style="17" customWidth="1"/>
    <col min="15613" max="15613" width="18.85546875" style="17" customWidth="1"/>
    <col min="15614" max="15614" width="19.28515625" style="17" customWidth="1"/>
    <col min="15615" max="15615" width="23" style="17" customWidth="1"/>
    <col min="15616" max="15616" width="19.7109375" style="17" customWidth="1"/>
    <col min="15617" max="15617" width="18.85546875" style="17" customWidth="1"/>
    <col min="15618" max="15618" width="14.42578125" style="17" customWidth="1"/>
    <col min="15619" max="15619" width="13.42578125" style="17" customWidth="1"/>
    <col min="15620" max="15620" width="12.7109375" style="17" customWidth="1"/>
    <col min="15621" max="15621" width="13.85546875" style="17" customWidth="1"/>
    <col min="15622" max="15622" width="15.85546875" style="17" customWidth="1"/>
    <col min="15623" max="15860" width="9.28515625" style="17"/>
    <col min="15861" max="15861" width="42.5703125" style="17" customWidth="1"/>
    <col min="15862" max="15862" width="21.85546875" style="17" customWidth="1"/>
    <col min="15863" max="15863" width="21.42578125" style="17" customWidth="1"/>
    <col min="15864" max="15864" width="23.28515625" style="17" customWidth="1"/>
    <col min="15865" max="15865" width="20.28515625" style="17" customWidth="1"/>
    <col min="15866" max="15866" width="19.42578125" style="17" customWidth="1"/>
    <col min="15867" max="15867" width="19.85546875" style="17" customWidth="1"/>
    <col min="15868" max="15868" width="18.7109375" style="17" customWidth="1"/>
    <col min="15869" max="15869" width="18.85546875" style="17" customWidth="1"/>
    <col min="15870" max="15870" width="19.28515625" style="17" customWidth="1"/>
    <col min="15871" max="15871" width="23" style="17" customWidth="1"/>
    <col min="15872" max="15872" width="19.7109375" style="17" customWidth="1"/>
    <col min="15873" max="15873" width="18.85546875" style="17" customWidth="1"/>
    <col min="15874" max="15874" width="14.42578125" style="17" customWidth="1"/>
    <col min="15875" max="15875" width="13.42578125" style="17" customWidth="1"/>
    <col min="15876" max="15876" width="12.7109375" style="17" customWidth="1"/>
    <col min="15877" max="15877" width="13.85546875" style="17" customWidth="1"/>
    <col min="15878" max="15878" width="15.85546875" style="17" customWidth="1"/>
    <col min="15879" max="16116" width="9.28515625" style="17"/>
    <col min="16117" max="16117" width="42.5703125" style="17" customWidth="1"/>
    <col min="16118" max="16118" width="21.85546875" style="17" customWidth="1"/>
    <col min="16119" max="16119" width="21.42578125" style="17" customWidth="1"/>
    <col min="16120" max="16120" width="23.28515625" style="17" customWidth="1"/>
    <col min="16121" max="16121" width="20.28515625" style="17" customWidth="1"/>
    <col min="16122" max="16122" width="19.42578125" style="17" customWidth="1"/>
    <col min="16123" max="16123" width="19.85546875" style="17" customWidth="1"/>
    <col min="16124" max="16124" width="18.7109375" style="17" customWidth="1"/>
    <col min="16125" max="16125" width="18.85546875" style="17" customWidth="1"/>
    <col min="16126" max="16126" width="19.28515625" style="17" customWidth="1"/>
    <col min="16127" max="16127" width="23" style="17" customWidth="1"/>
    <col min="16128" max="16128" width="19.7109375" style="17" customWidth="1"/>
    <col min="16129" max="16129" width="18.85546875" style="17" customWidth="1"/>
    <col min="16130" max="16130" width="14.42578125" style="17" customWidth="1"/>
    <col min="16131" max="16131" width="13.42578125" style="17" customWidth="1"/>
    <col min="16132" max="16132" width="12.7109375" style="17" customWidth="1"/>
    <col min="16133" max="16133" width="13.85546875" style="17" customWidth="1"/>
    <col min="16134" max="16134" width="15.85546875" style="17" customWidth="1"/>
    <col min="16135" max="16384" width="9.28515625" style="17"/>
  </cols>
  <sheetData>
    <row r="1" spans="2:7" ht="15.75" thickBot="1">
      <c r="B1" s="17"/>
      <c r="C1" s="17"/>
      <c r="D1" s="17"/>
      <c r="E1" s="17"/>
      <c r="F1" s="17"/>
    </row>
    <row r="2" spans="2:7" ht="15" customHeight="1">
      <c r="B2" s="432" t="s">
        <v>305</v>
      </c>
      <c r="C2" s="433"/>
      <c r="D2" s="433"/>
      <c r="E2" s="433"/>
      <c r="F2" s="434"/>
      <c r="G2" s="438">
        <v>44224</v>
      </c>
    </row>
    <row r="3" spans="2:7" ht="15.75" customHeight="1" thickBot="1">
      <c r="B3" s="435"/>
      <c r="C3" s="436"/>
      <c r="D3" s="436"/>
      <c r="E3" s="436"/>
      <c r="F3" s="437"/>
      <c r="G3" s="439"/>
    </row>
    <row r="4" spans="2:7">
      <c r="B4" s="17"/>
      <c r="C4" s="17"/>
      <c r="D4" s="17"/>
      <c r="E4" s="17"/>
      <c r="F4" s="17"/>
    </row>
    <row r="5" spans="2:7">
      <c r="B5" s="17"/>
      <c r="C5" s="17"/>
      <c r="D5" s="17"/>
      <c r="E5" s="17"/>
      <c r="F5" s="17"/>
    </row>
    <row r="6" spans="2:7" ht="15.75">
      <c r="B6" s="440" t="s">
        <v>306</v>
      </c>
      <c r="C6" s="444" t="s">
        <v>21</v>
      </c>
      <c r="D6" s="444"/>
      <c r="E6" s="17"/>
      <c r="F6" s="17"/>
    </row>
    <row r="7" spans="2:7" ht="15.75">
      <c r="B7" s="441"/>
      <c r="C7" s="352" t="s">
        <v>44</v>
      </c>
      <c r="D7" s="352" t="s">
        <v>307</v>
      </c>
      <c r="E7" s="17"/>
      <c r="F7" s="17"/>
    </row>
    <row r="8" spans="2:7" ht="15.75">
      <c r="B8" s="93" t="s">
        <v>98</v>
      </c>
      <c r="C8" s="66">
        <f>COUNTA('Test Case Dump'!A:A)-1</f>
        <v>39</v>
      </c>
      <c r="D8" s="66">
        <f>IFERROR(HLOOKUP('DSR Mail Body'!C7,'Execution Plan'!N4:N9,3,0),0)</f>
        <v>13</v>
      </c>
      <c r="E8" s="17"/>
      <c r="F8" s="17"/>
    </row>
    <row r="9" spans="2:7" ht="15.75">
      <c r="B9" s="94" t="s">
        <v>308</v>
      </c>
      <c r="C9" s="67">
        <f>C10+C11</f>
        <v>0</v>
      </c>
      <c r="D9" s="67">
        <f>D10+D11</f>
        <v>0</v>
      </c>
      <c r="E9" s="17"/>
      <c r="F9" s="17"/>
    </row>
    <row r="10" spans="2:7" ht="15.75">
      <c r="B10" s="97" t="s">
        <v>77</v>
      </c>
      <c r="C10" s="67">
        <f>COUNTIF('Test Case Dump'!Q:Q,"CE-NA")</f>
        <v>0</v>
      </c>
      <c r="D10" s="67">
        <f>COUNTIFS('Test Case Dump'!Q:Q,"CE-NA",'Test Case Dump'!U:U,'DSR Mail Body'!C7)</f>
        <v>0</v>
      </c>
      <c r="E10" s="17"/>
      <c r="F10" s="17"/>
    </row>
    <row r="11" spans="2:7" ht="15.75">
      <c r="B11" s="97" t="s">
        <v>76</v>
      </c>
      <c r="C11" s="67">
        <f>COUNTIF('Test Case Dump'!Q:Q,"CE-FR")</f>
        <v>0</v>
      </c>
      <c r="D11" s="67">
        <f>COUNTIFS('Test Case Dump'!Q:Q,"CE-FR",'Test Case Dump'!U:U,'DSR Mail Body'!C7)</f>
        <v>0</v>
      </c>
      <c r="E11" s="17"/>
      <c r="F11" s="17"/>
    </row>
    <row r="12" spans="2:7" ht="15.75">
      <c r="B12" s="117" t="s">
        <v>309</v>
      </c>
      <c r="C12" s="118">
        <f>C8-C9</f>
        <v>39</v>
      </c>
      <c r="D12" s="118">
        <f>D8-D9</f>
        <v>13</v>
      </c>
      <c r="E12" s="17"/>
      <c r="F12" s="17"/>
    </row>
    <row r="13" spans="2:7" ht="15.75">
      <c r="B13" s="91" t="s">
        <v>310</v>
      </c>
      <c r="C13" s="68">
        <f>COUNTIF('Test Case Dump'!Q:Q,"CE-PR")</f>
        <v>0</v>
      </c>
      <c r="D13" s="68">
        <f>COUNTIFS('Test Case Dump'!Q:Q,"CE-PR",'Test Case Dump'!U:U,'DSR Mail Body'!C7)</f>
        <v>0</v>
      </c>
      <c r="E13" s="17"/>
      <c r="F13" s="17"/>
    </row>
    <row r="14" spans="2:7" ht="15.75">
      <c r="B14" s="89" t="s">
        <v>311</v>
      </c>
      <c r="C14" s="72">
        <f>C15+C16+C17</f>
        <v>13</v>
      </c>
      <c r="D14" s="72">
        <f>D15+D16+D17</f>
        <v>13</v>
      </c>
      <c r="E14" s="17"/>
      <c r="F14" s="17"/>
    </row>
    <row r="15" spans="2:7" ht="15.75">
      <c r="B15" s="98" t="s">
        <v>38</v>
      </c>
      <c r="C15" s="72">
        <f>COUNTIF('Test Case Dump'!Q:Q,"Pass")</f>
        <v>12</v>
      </c>
      <c r="D15" s="72">
        <f>COUNTIFS('Test Case Dump'!Q:Q,"Pass",'Test Case Dump'!U:U,'DSR Mail Body'!C7)</f>
        <v>12</v>
      </c>
      <c r="E15" s="17"/>
      <c r="F15" s="17"/>
    </row>
    <row r="16" spans="2:7" ht="15.75">
      <c r="B16" s="98" t="s">
        <v>39</v>
      </c>
      <c r="C16" s="72">
        <f>COUNTIF('Test Case Dump'!Q:Q,"Fail")</f>
        <v>1</v>
      </c>
      <c r="D16" s="72">
        <f>COUNTIFS('Test Case Dump'!Q:Q,"Fail",'Test Case Dump'!U:U,'DSR Mail Body'!C7)</f>
        <v>1</v>
      </c>
      <c r="E16" s="17"/>
      <c r="F16" s="17"/>
    </row>
    <row r="17" spans="1:14" ht="15.75">
      <c r="B17" s="98" t="s">
        <v>312</v>
      </c>
      <c r="C17" s="72">
        <f>COUNTIF('Test Case Dump'!Q:Q,"CE-Bug")</f>
        <v>0</v>
      </c>
      <c r="D17" s="72">
        <f>COUNTIFS('Test Case Dump'!Q:Q,"CE-Bug",'Test Case Dump'!U:U,'DSR Mail Body'!C7)</f>
        <v>0</v>
      </c>
      <c r="E17" s="17"/>
      <c r="F17" s="17"/>
    </row>
    <row r="18" spans="1:14" ht="15.75">
      <c r="B18" s="92" t="s">
        <v>313</v>
      </c>
      <c r="C18" s="69">
        <f>C12-C14</f>
        <v>26</v>
      </c>
      <c r="D18" s="69">
        <f>D12-D14</f>
        <v>0</v>
      </c>
      <c r="E18" s="17"/>
      <c r="F18" s="17"/>
    </row>
    <row r="19" spans="1:14" ht="15.75">
      <c r="B19" s="86" t="s">
        <v>314</v>
      </c>
      <c r="C19" s="70">
        <f>IFERROR(C15/C14,0%)</f>
        <v>0.92307692307692313</v>
      </c>
      <c r="D19" s="70">
        <f>IFERROR(D15/D14,0%)</f>
        <v>0.92307692307692313</v>
      </c>
      <c r="E19" s="17"/>
      <c r="F19" s="17"/>
    </row>
    <row r="20" spans="1:14" s="58" customFormat="1" ht="15.75">
      <c r="A20" s="17"/>
      <c r="B20" s="87" t="s">
        <v>315</v>
      </c>
      <c r="C20" s="73">
        <f>IFERROR(C16/C14,0%)</f>
        <v>7.6923076923076927E-2</v>
      </c>
      <c r="D20" s="73">
        <f>IFERROR(D16/D14,0%)</f>
        <v>7.6923076923076927E-2</v>
      </c>
      <c r="E20" s="17"/>
      <c r="F20" s="17"/>
      <c r="G20" s="17"/>
    </row>
    <row r="21" spans="1:14" ht="15.75">
      <c r="B21" s="88" t="s">
        <v>316</v>
      </c>
      <c r="C21" s="111">
        <f>IFERROR(C14/C12,0%)</f>
        <v>0.33333333333333331</v>
      </c>
      <c r="D21" s="111">
        <f>IFERROR(D14/D12,0%)</f>
        <v>1</v>
      </c>
      <c r="E21" s="17"/>
      <c r="F21" s="17"/>
    </row>
    <row r="22" spans="1:14">
      <c r="B22" s="17"/>
      <c r="C22" s="17"/>
      <c r="D22" s="17"/>
      <c r="E22" s="17"/>
      <c r="F22" s="17"/>
    </row>
    <row r="23" spans="1:14">
      <c r="B23" s="17"/>
      <c r="C23" s="17"/>
      <c r="D23" s="17"/>
      <c r="E23" s="17"/>
      <c r="F23" s="17"/>
    </row>
    <row r="24" spans="1:14" ht="15.75">
      <c r="B24" s="95" t="s">
        <v>317</v>
      </c>
      <c r="C24" s="74">
        <f>COUNTIF('Defect Dump'!D:D,"Defect")</f>
        <v>2</v>
      </c>
      <c r="D24" s="17"/>
      <c r="E24" s="17"/>
      <c r="F24" s="17"/>
    </row>
    <row r="25" spans="1:14" ht="15.75">
      <c r="B25" s="96" t="s">
        <v>318</v>
      </c>
      <c r="C25" s="75">
        <f>'Downtime Tracker'!C8+'Downtime Tracker'!D8+'Downtime Tracker'!E8</f>
        <v>0</v>
      </c>
      <c r="D25" s="17"/>
      <c r="E25" s="17"/>
      <c r="F25" s="17"/>
    </row>
    <row r="26" spans="1:14">
      <c r="B26" s="17"/>
      <c r="C26" s="17"/>
      <c r="D26" s="17"/>
      <c r="E26" s="17"/>
      <c r="F26" s="17"/>
    </row>
    <row r="27" spans="1:14">
      <c r="B27" s="17"/>
      <c r="C27" s="17"/>
      <c r="D27" s="17"/>
      <c r="E27" s="17"/>
      <c r="F27" s="17"/>
    </row>
    <row r="28" spans="1:14" s="59" customFormat="1" ht="18.75">
      <c r="A28" s="17"/>
      <c r="B28" s="442" t="s">
        <v>319</v>
      </c>
      <c r="C28" s="443"/>
      <c r="D28" s="77"/>
      <c r="E28" s="77"/>
      <c r="F28" s="77"/>
      <c r="G28" s="77"/>
    </row>
    <row r="29" spans="1:14" s="61" customFormat="1" ht="15.75">
      <c r="A29" s="17"/>
      <c r="B29" s="76" t="s">
        <v>148</v>
      </c>
      <c r="C29" s="60" t="s">
        <v>320</v>
      </c>
      <c r="D29" s="60" t="s">
        <v>81</v>
      </c>
      <c r="E29" s="60" t="s">
        <v>95</v>
      </c>
      <c r="F29" s="60" t="s">
        <v>83</v>
      </c>
      <c r="G29" s="60" t="s">
        <v>84</v>
      </c>
    </row>
    <row r="30" spans="1:14" s="62" customFormat="1" ht="15.75">
      <c r="A30" s="17"/>
      <c r="B30" s="78" t="s">
        <v>98</v>
      </c>
      <c r="C30" s="66">
        <f>SUM(D30:G30)</f>
        <v>0</v>
      </c>
      <c r="D30" s="66">
        <f>COUNTIFS('Test Case Dump'!A:A,"&lt;&gt;""",'Test Case Dump'!D:D,D29)</f>
        <v>0</v>
      </c>
      <c r="E30" s="66">
        <f>COUNTIFS('Test Case Dump'!A:A,"&lt;&gt;""",'Test Case Dump'!D:D,E29)</f>
        <v>0</v>
      </c>
      <c r="F30" s="66">
        <f>COUNTIFS('Test Case Dump'!A:A,"&lt;&gt;""",'Test Case Dump'!D:D,F29)</f>
        <v>0</v>
      </c>
      <c r="G30" s="66">
        <f>COUNTIFS('Test Case Dump'!A:A,"&lt;&gt;""",'Test Case Dump'!D:D,G29)</f>
        <v>0</v>
      </c>
      <c r="I30" s="61"/>
      <c r="J30" s="61"/>
      <c r="K30" s="61"/>
      <c r="L30" s="61"/>
      <c r="M30" s="61"/>
      <c r="N30" s="61"/>
    </row>
    <row r="31" spans="1:14" s="62" customFormat="1" ht="15.75">
      <c r="A31" s="17"/>
      <c r="B31" s="84" t="s">
        <v>308</v>
      </c>
      <c r="C31" s="67">
        <f>C32+C33</f>
        <v>0</v>
      </c>
      <c r="D31" s="67">
        <f>D32+D33</f>
        <v>0</v>
      </c>
      <c r="E31" s="67">
        <f>E32+E33</f>
        <v>0</v>
      </c>
      <c r="F31" s="67">
        <f>F32+F33</f>
        <v>0</v>
      </c>
      <c r="G31" s="67">
        <f>G32+G33</f>
        <v>0</v>
      </c>
      <c r="I31" s="61"/>
      <c r="J31" s="61"/>
      <c r="K31" s="61"/>
      <c r="L31" s="61"/>
      <c r="M31" s="61"/>
      <c r="N31" s="61"/>
    </row>
    <row r="32" spans="1:14" s="62" customFormat="1" ht="15.75">
      <c r="A32" s="17"/>
      <c r="B32" s="99" t="s">
        <v>77</v>
      </c>
      <c r="C32" s="67">
        <f>SUM(D32:G32)</f>
        <v>0</v>
      </c>
      <c r="D32" s="67">
        <f>COUNTIFS('Test Case Dump'!Q:Q,"CE-NA",'Test Case Dump'!D:D,D29)</f>
        <v>0</v>
      </c>
      <c r="E32" s="67">
        <f>COUNTIFS('Test Case Dump'!Q:Q,"CE-NA",'Test Case Dump'!D:D,E29)</f>
        <v>0</v>
      </c>
      <c r="F32" s="67">
        <f>COUNTIFS('Test Case Dump'!Q:Q,"CE-NA",'Test Case Dump'!D:D,F29)</f>
        <v>0</v>
      </c>
      <c r="G32" s="67">
        <f>COUNTIFS('Test Case Dump'!Q:Q,"CE-NA",'Test Case Dump'!D:D,G29)</f>
        <v>0</v>
      </c>
      <c r="I32" s="61"/>
      <c r="J32" s="61"/>
      <c r="K32" s="61"/>
      <c r="L32" s="61"/>
      <c r="M32" s="61"/>
      <c r="N32" s="61"/>
    </row>
    <row r="33" spans="1:14" s="62" customFormat="1" ht="15.75">
      <c r="A33" s="17"/>
      <c r="B33" s="99" t="s">
        <v>76</v>
      </c>
      <c r="C33" s="67">
        <f>SUM(D33:G33)</f>
        <v>0</v>
      </c>
      <c r="D33" s="67">
        <f>COUNTIFS('Test Case Dump'!Q:Q,"CE-FR",'Test Case Dump'!D:D,D29)</f>
        <v>0</v>
      </c>
      <c r="E33" s="67">
        <f>COUNTIFS('Test Case Dump'!Q:Q,"CE-FR",'Test Case Dump'!D:D,E29)</f>
        <v>0</v>
      </c>
      <c r="F33" s="67">
        <f>COUNTIFS('Test Case Dump'!Q:Q,"CE-FR",'Test Case Dump'!D:D,F29)</f>
        <v>0</v>
      </c>
      <c r="G33" s="67">
        <f>COUNTIFS('Test Case Dump'!Q:Q,"CE-FR",'Test Case Dump'!D:D,G29)</f>
        <v>0</v>
      </c>
      <c r="I33" s="61"/>
      <c r="J33" s="61"/>
      <c r="K33" s="61"/>
      <c r="L33" s="61"/>
      <c r="M33" s="61"/>
      <c r="N33" s="61"/>
    </row>
    <row r="34" spans="1:14" s="62" customFormat="1" ht="15.75">
      <c r="A34" s="17"/>
      <c r="B34" s="124" t="s">
        <v>309</v>
      </c>
      <c r="C34" s="118">
        <f>C30-C31</f>
        <v>0</v>
      </c>
      <c r="D34" s="118">
        <f t="shared" ref="D34:G34" si="0">D30-D31</f>
        <v>0</v>
      </c>
      <c r="E34" s="118">
        <f t="shared" si="0"/>
        <v>0</v>
      </c>
      <c r="F34" s="118">
        <f t="shared" si="0"/>
        <v>0</v>
      </c>
      <c r="G34" s="118">
        <f t="shared" si="0"/>
        <v>0</v>
      </c>
      <c r="I34" s="61"/>
      <c r="J34" s="61"/>
      <c r="K34" s="61"/>
      <c r="L34" s="61"/>
      <c r="M34" s="61"/>
      <c r="N34" s="61"/>
    </row>
    <row r="35" spans="1:14" s="62" customFormat="1" ht="15.75">
      <c r="A35" s="17"/>
      <c r="B35" s="85" t="s">
        <v>310</v>
      </c>
      <c r="C35" s="68">
        <f t="shared" ref="C35:C39" si="1">SUM(D35:G35)</f>
        <v>0</v>
      </c>
      <c r="D35" s="68">
        <f>COUNTIFS('Test Case Dump'!Q:Q,"CE-PR",'Test Case Dump'!D:D,D29)</f>
        <v>0</v>
      </c>
      <c r="E35" s="68">
        <f>COUNTIFS('Test Case Dump'!Q:Q,"CE-PR",'Test Case Dump'!D:D,E29)</f>
        <v>0</v>
      </c>
      <c r="F35" s="68">
        <f>COUNTIFS('Test Case Dump'!Q:Q,"CE-PR",'Test Case Dump'!D:D,F29)</f>
        <v>0</v>
      </c>
      <c r="G35" s="68">
        <f>COUNTIFS('Test Case Dump'!Q:Q,"CE-PR",'Test Case Dump'!D:D,G29)</f>
        <v>0</v>
      </c>
      <c r="I35" s="61"/>
      <c r="J35" s="61"/>
      <c r="K35" s="61"/>
      <c r="L35" s="61"/>
      <c r="M35" s="61"/>
      <c r="N35" s="61"/>
    </row>
    <row r="36" spans="1:14" s="62" customFormat="1" ht="15.75">
      <c r="A36" s="17"/>
      <c r="B36" s="82" t="s">
        <v>311</v>
      </c>
      <c r="C36" s="72">
        <f t="shared" si="1"/>
        <v>0</v>
      </c>
      <c r="D36" s="72">
        <f>D37+D38+D39</f>
        <v>0</v>
      </c>
      <c r="E36" s="72">
        <f>E37+E38+E39</f>
        <v>0</v>
      </c>
      <c r="F36" s="72">
        <f>F37+F38+F39</f>
        <v>0</v>
      </c>
      <c r="G36" s="72">
        <f>G37+G38+G39</f>
        <v>0</v>
      </c>
      <c r="I36" s="61"/>
      <c r="J36" s="61"/>
      <c r="K36" s="61"/>
      <c r="L36" s="61"/>
      <c r="M36" s="61"/>
      <c r="N36" s="61"/>
    </row>
    <row r="37" spans="1:14" s="62" customFormat="1" ht="15.75">
      <c r="A37" s="17"/>
      <c r="B37" s="100" t="s">
        <v>38</v>
      </c>
      <c r="C37" s="72">
        <f t="shared" si="1"/>
        <v>0</v>
      </c>
      <c r="D37" s="72">
        <f>COUNTIFS('Test Case Dump'!Q:Q,"Pass",'Test Case Dump'!D:D,D29)</f>
        <v>0</v>
      </c>
      <c r="E37" s="72">
        <f>COUNTIFS('Test Case Dump'!Q:Q,"Pass",'Test Case Dump'!D:D,E29)</f>
        <v>0</v>
      </c>
      <c r="F37" s="72">
        <f>COUNTIFS('Test Case Dump'!Q:Q,"Pass",'Test Case Dump'!D:D,F29)</f>
        <v>0</v>
      </c>
      <c r="G37" s="72">
        <f>COUNTIFS('Test Case Dump'!Q:Q,"Pass",'Test Case Dump'!D:D,G29)</f>
        <v>0</v>
      </c>
      <c r="I37" s="61"/>
      <c r="J37" s="61"/>
      <c r="K37" s="61"/>
      <c r="L37" s="61"/>
      <c r="M37" s="61"/>
      <c r="N37" s="61"/>
    </row>
    <row r="38" spans="1:14" s="62" customFormat="1" ht="15.75">
      <c r="A38" s="17"/>
      <c r="B38" s="100" t="s">
        <v>39</v>
      </c>
      <c r="C38" s="72">
        <f t="shared" si="1"/>
        <v>0</v>
      </c>
      <c r="D38" s="72">
        <f>COUNTIFS('Test Case Dump'!Q:Q,"Fail",'Test Case Dump'!D:D,D29)</f>
        <v>0</v>
      </c>
      <c r="E38" s="72">
        <f>COUNTIFS('Test Case Dump'!Q:Q,"Fail",'Test Case Dump'!D:D,E29)</f>
        <v>0</v>
      </c>
      <c r="F38" s="72">
        <f>COUNTIFS('Test Case Dump'!Q:Q,"Fail",'Test Case Dump'!D:D,F29)</f>
        <v>0</v>
      </c>
      <c r="G38" s="72">
        <f>COUNTIFS('Test Case Dump'!Q:Q,"Fail",'Test Case Dump'!D:D,G29)</f>
        <v>0</v>
      </c>
      <c r="I38" s="61"/>
      <c r="J38" s="61"/>
      <c r="K38" s="61"/>
      <c r="L38" s="61"/>
      <c r="M38" s="61"/>
      <c r="N38" s="61"/>
    </row>
    <row r="39" spans="1:14" s="62" customFormat="1" ht="15.75">
      <c r="A39" s="17"/>
      <c r="B39" s="100" t="s">
        <v>312</v>
      </c>
      <c r="C39" s="72">
        <f t="shared" si="1"/>
        <v>0</v>
      </c>
      <c r="D39" s="72">
        <f>COUNTIFS('Test Case Dump'!Q:Q,"CE-Bug",'Test Case Dump'!D:D,D29)</f>
        <v>0</v>
      </c>
      <c r="E39" s="72">
        <f>COUNTIFS('Test Case Dump'!Q:Q,"CE-Bug",'Test Case Dump'!D:D,E29)</f>
        <v>0</v>
      </c>
      <c r="F39" s="72">
        <f>COUNTIFS('Test Case Dump'!Q:Q,"CE-Bug",'Test Case Dump'!D:D,F29)</f>
        <v>0</v>
      </c>
      <c r="G39" s="72">
        <f>COUNTIFS('Test Case Dump'!Q:Q,"CE-Bug",'Test Case Dump'!D:D,G29)</f>
        <v>0</v>
      </c>
      <c r="I39" s="61"/>
      <c r="J39" s="61"/>
      <c r="K39" s="61"/>
      <c r="L39" s="61"/>
      <c r="M39" s="61"/>
      <c r="N39" s="61"/>
    </row>
    <row r="40" spans="1:14" s="62" customFormat="1" ht="15.75">
      <c r="A40" s="17"/>
      <c r="B40" s="83" t="s">
        <v>313</v>
      </c>
      <c r="C40" s="69">
        <f>C34-C36</f>
        <v>0</v>
      </c>
      <c r="D40" s="69">
        <f>D34-D36</f>
        <v>0</v>
      </c>
      <c r="E40" s="69">
        <f>E34-E36</f>
        <v>0</v>
      </c>
      <c r="F40" s="69">
        <f>F34-F36</f>
        <v>0</v>
      </c>
      <c r="G40" s="69">
        <f>G34-G36</f>
        <v>0</v>
      </c>
      <c r="I40" s="61"/>
      <c r="J40" s="61"/>
      <c r="K40" s="61"/>
      <c r="L40" s="61"/>
      <c r="M40" s="61"/>
      <c r="N40" s="61"/>
    </row>
    <row r="41" spans="1:14" s="62" customFormat="1" ht="15.75">
      <c r="A41" s="17"/>
      <c r="B41" s="79" t="s">
        <v>314</v>
      </c>
      <c r="C41" s="70">
        <f>IFERROR(C37/C36,0)</f>
        <v>0</v>
      </c>
      <c r="D41" s="70">
        <f t="shared" ref="D41:G41" si="2">IFERROR(D37/D36,0)</f>
        <v>0</v>
      </c>
      <c r="E41" s="70">
        <f t="shared" si="2"/>
        <v>0</v>
      </c>
      <c r="F41" s="70">
        <f t="shared" si="2"/>
        <v>0</v>
      </c>
      <c r="G41" s="70">
        <f t="shared" si="2"/>
        <v>0</v>
      </c>
      <c r="I41" s="61"/>
      <c r="J41" s="61"/>
      <c r="K41" s="61"/>
      <c r="L41" s="61"/>
      <c r="M41" s="61"/>
      <c r="N41" s="61"/>
    </row>
    <row r="42" spans="1:14" s="62" customFormat="1" ht="15.75">
      <c r="A42" s="17"/>
      <c r="B42" s="80" t="s">
        <v>315</v>
      </c>
      <c r="C42" s="73">
        <f>IFERROR(C38/C36,0)</f>
        <v>0</v>
      </c>
      <c r="D42" s="73">
        <f t="shared" ref="D42:G42" si="3">IFERROR(D38/D36,0)</f>
        <v>0</v>
      </c>
      <c r="E42" s="73">
        <f t="shared" si="3"/>
        <v>0</v>
      </c>
      <c r="F42" s="73">
        <f t="shared" si="3"/>
        <v>0</v>
      </c>
      <c r="G42" s="73">
        <f t="shared" si="3"/>
        <v>0</v>
      </c>
      <c r="I42" s="61"/>
      <c r="J42" s="61"/>
      <c r="K42" s="61"/>
      <c r="L42" s="61"/>
      <c r="M42" s="61"/>
      <c r="N42" s="61"/>
    </row>
    <row r="43" spans="1:14" s="62" customFormat="1" ht="15.75">
      <c r="A43" s="17"/>
      <c r="B43" s="81" t="s">
        <v>316</v>
      </c>
      <c r="C43" s="71">
        <f>IFERROR(C36/C34,0)</f>
        <v>0</v>
      </c>
      <c r="D43" s="71">
        <f t="shared" ref="D43:G43" si="4">IFERROR(D36/D34,0)</f>
        <v>0</v>
      </c>
      <c r="E43" s="71">
        <f t="shared" si="4"/>
        <v>0</v>
      </c>
      <c r="F43" s="71">
        <f t="shared" si="4"/>
        <v>0</v>
      </c>
      <c r="G43" s="71">
        <f t="shared" si="4"/>
        <v>0</v>
      </c>
      <c r="I43" s="61"/>
      <c r="J43" s="61"/>
      <c r="K43" s="61"/>
      <c r="L43" s="61"/>
      <c r="M43" s="61"/>
      <c r="N43" s="61"/>
    </row>
    <row r="44" spans="1:14">
      <c r="B44" s="17"/>
      <c r="C44" s="17"/>
      <c r="D44" s="17"/>
      <c r="E44" s="17"/>
      <c r="F44" s="17"/>
    </row>
    <row r="45" spans="1:14">
      <c r="B45" s="17"/>
      <c r="C45" s="17"/>
      <c r="D45" s="17"/>
      <c r="E45" s="17"/>
      <c r="F45" s="17"/>
    </row>
    <row r="46" spans="1:14" s="61" customFormat="1" ht="15.75">
      <c r="A46" s="17"/>
      <c r="B46" s="105" t="s">
        <v>148</v>
      </c>
      <c r="C46" s="106" t="s">
        <v>320</v>
      </c>
      <c r="D46" s="106" t="s">
        <v>81</v>
      </c>
      <c r="E46" s="106" t="s">
        <v>95</v>
      </c>
      <c r="F46" s="106" t="s">
        <v>83</v>
      </c>
      <c r="G46" s="107" t="s">
        <v>84</v>
      </c>
    </row>
    <row r="47" spans="1:14" s="62" customFormat="1" ht="15.75">
      <c r="A47" s="17"/>
      <c r="B47" s="90" t="s">
        <v>321</v>
      </c>
      <c r="C47" s="72">
        <f>SUM(D47:G47)</f>
        <v>0</v>
      </c>
      <c r="D47" s="72">
        <f>SUM(D48:D61)</f>
        <v>0</v>
      </c>
      <c r="E47" s="72">
        <f>SUM(E48:E61)</f>
        <v>0</v>
      </c>
      <c r="F47" s="72">
        <f>SUM(F48:F61)</f>
        <v>0</v>
      </c>
      <c r="G47" s="103">
        <f>SUM(G48:G61)</f>
        <v>0</v>
      </c>
    </row>
    <row r="48" spans="1:14" s="62" customFormat="1" ht="15.75">
      <c r="A48" s="17"/>
      <c r="B48" s="102" t="s">
        <v>322</v>
      </c>
      <c r="C48" s="101">
        <f>SUM(D48:G48)</f>
        <v>0</v>
      </c>
      <c r="D48" s="101">
        <f>COUNTIFS('Defect Dump'!$E:$E,D$46,'Defect Dump'!$L:$L,$B48)</f>
        <v>0</v>
      </c>
      <c r="E48" s="101">
        <f>COUNTIFS('Defect Dump'!$E:$E,E$46,'Defect Dump'!$L:$L,$B$48)</f>
        <v>0</v>
      </c>
      <c r="F48" s="101">
        <f>COUNTIFS('Defect Dump'!$E:$E,F$46,'Defect Dump'!$L:$L,$B$48)</f>
        <v>0</v>
      </c>
      <c r="G48" s="104">
        <f>COUNTIFS('Defect Dump'!$E:$E,G$46,'Defect Dump'!$L:$L,$B$48)</f>
        <v>0</v>
      </c>
    </row>
    <row r="49" spans="1:7" s="62" customFormat="1" ht="15.75">
      <c r="A49" s="17"/>
      <c r="B49" s="102" t="s">
        <v>323</v>
      </c>
      <c r="C49" s="101">
        <f t="shared" ref="C49:C61" si="5">SUM(D49:G49)</f>
        <v>0</v>
      </c>
      <c r="D49" s="101">
        <f>COUNTIFS('Defect Dump'!$E:$E,D$46,'Defect Dump'!$L:$L,$B$49)</f>
        <v>0</v>
      </c>
      <c r="E49" s="101">
        <f>COUNTIFS('Defect Dump'!$E:$E,E$46,'Defect Dump'!$L:$L,$B$49)</f>
        <v>0</v>
      </c>
      <c r="F49" s="101">
        <f>COUNTIFS('Defect Dump'!$E:$E,F$46,'Defect Dump'!$L:$L,$B$49)</f>
        <v>0</v>
      </c>
      <c r="G49" s="104">
        <f>COUNTIFS('Defect Dump'!$E:$E,G$46,'Defect Dump'!$L:$L,$B$49)</f>
        <v>0</v>
      </c>
    </row>
    <row r="50" spans="1:7" s="62" customFormat="1" ht="15.75">
      <c r="A50" s="17"/>
      <c r="B50" s="102" t="s">
        <v>324</v>
      </c>
      <c r="C50" s="101">
        <f t="shared" si="5"/>
        <v>0</v>
      </c>
      <c r="D50" s="101">
        <f>COUNTIFS('Defect Dump'!$E:$E,D$46,'Defect Dump'!$L:$L,$B$50)</f>
        <v>0</v>
      </c>
      <c r="E50" s="101">
        <f>COUNTIFS('Defect Dump'!$E:$E,E$46,'Defect Dump'!$L:$L,$B$50)</f>
        <v>0</v>
      </c>
      <c r="F50" s="101">
        <f>COUNTIFS('Defect Dump'!$E:$E,F$46,'Defect Dump'!$L:$L,$B$50)</f>
        <v>0</v>
      </c>
      <c r="G50" s="104">
        <f>COUNTIFS('Defect Dump'!$E:$E,G$46,'Defect Dump'!$L:$L,$B$50)</f>
        <v>0</v>
      </c>
    </row>
    <row r="51" spans="1:7" s="62" customFormat="1" ht="15.75">
      <c r="A51" s="17"/>
      <c r="B51" s="102" t="s">
        <v>325</v>
      </c>
      <c r="C51" s="101">
        <f t="shared" si="5"/>
        <v>0</v>
      </c>
      <c r="D51" s="101">
        <f>COUNTIFS('Defect Dump'!$E:$E,D$46,'Defect Dump'!$L:$L,$B$51)</f>
        <v>0</v>
      </c>
      <c r="E51" s="101">
        <f>COUNTIFS('Defect Dump'!$E:$E,E$46,'Defect Dump'!$L:$L,$B$51)</f>
        <v>0</v>
      </c>
      <c r="F51" s="101">
        <f>COUNTIFS('Defect Dump'!$E:$E,F$46,'Defect Dump'!$L:$L,$B$51)</f>
        <v>0</v>
      </c>
      <c r="G51" s="104">
        <f>COUNTIFS('Defect Dump'!$E:$E,G$46,'Defect Dump'!$L:$L,$B$51)</f>
        <v>0</v>
      </c>
    </row>
    <row r="52" spans="1:7" s="62" customFormat="1" ht="15.75">
      <c r="A52" s="17"/>
      <c r="B52" s="102" t="s">
        <v>326</v>
      </c>
      <c r="C52" s="101">
        <f t="shared" si="5"/>
        <v>0</v>
      </c>
      <c r="D52" s="101">
        <f>COUNTIFS('Defect Dump'!$E:$E,D$46,'Defect Dump'!$L:$L,$B$52)</f>
        <v>0</v>
      </c>
      <c r="E52" s="101">
        <f>COUNTIFS('Defect Dump'!$E:$E,E$46,'Defect Dump'!$L:$L,$B$52)</f>
        <v>0</v>
      </c>
      <c r="F52" s="101">
        <f>COUNTIFS('Defect Dump'!$E:$E,F$46,'Defect Dump'!$L:$L,$B$52)</f>
        <v>0</v>
      </c>
      <c r="G52" s="104">
        <f>COUNTIFS('Defect Dump'!$E:$E,G$46,'Defect Dump'!$L:$L,$B$52)</f>
        <v>0</v>
      </c>
    </row>
    <row r="53" spans="1:7" s="62" customFormat="1" ht="15.75">
      <c r="A53" s="17"/>
      <c r="B53" s="102" t="s">
        <v>327</v>
      </c>
      <c r="C53" s="101">
        <f t="shared" si="5"/>
        <v>0</v>
      </c>
      <c r="D53" s="101">
        <f>COUNTIFS('Defect Dump'!$E:$E,D$46,'Defect Dump'!$L:$L,$B$53)</f>
        <v>0</v>
      </c>
      <c r="E53" s="101">
        <f>COUNTIFS('Defect Dump'!$E:$E,E$46,'Defect Dump'!$L:$L,$B$53)</f>
        <v>0</v>
      </c>
      <c r="F53" s="101">
        <f>COUNTIFS('Defect Dump'!$E:$E,F$46,'Defect Dump'!$L:$L,$B$53)</f>
        <v>0</v>
      </c>
      <c r="G53" s="104">
        <f>COUNTIFS('Defect Dump'!$E:$E,G$46,'Defect Dump'!$L:$L,$B$53)</f>
        <v>0</v>
      </c>
    </row>
    <row r="54" spans="1:7" s="62" customFormat="1" ht="15.75">
      <c r="A54" s="17"/>
      <c r="B54" s="102" t="s">
        <v>328</v>
      </c>
      <c r="C54" s="101">
        <f t="shared" si="5"/>
        <v>0</v>
      </c>
      <c r="D54" s="101">
        <f>COUNTIFS('Defect Dump'!$E:$E,D$46,'Defect Dump'!$L:$L,$B$54)</f>
        <v>0</v>
      </c>
      <c r="E54" s="101">
        <f>COUNTIFS('Defect Dump'!$E:$E,E$46,'Defect Dump'!$L:$L,$B$54)</f>
        <v>0</v>
      </c>
      <c r="F54" s="101">
        <f>COUNTIFS('Defect Dump'!$E:$E,F$46,'Defect Dump'!$L:$L,$B$54)</f>
        <v>0</v>
      </c>
      <c r="G54" s="104">
        <f>COUNTIFS('Defect Dump'!$E:$E,G$46,'Defect Dump'!$L:$L,$B$54)</f>
        <v>0</v>
      </c>
    </row>
    <row r="55" spans="1:7" s="62" customFormat="1" ht="15.75">
      <c r="A55" s="17"/>
      <c r="B55" s="102" t="s">
        <v>329</v>
      </c>
      <c r="C55" s="101">
        <f t="shared" si="5"/>
        <v>0</v>
      </c>
      <c r="D55" s="101">
        <f>COUNTIFS('Defect Dump'!$E:$E,D$46,'Defect Dump'!$L:$L,$B$55)</f>
        <v>0</v>
      </c>
      <c r="E55" s="101">
        <f>COUNTIFS('Defect Dump'!$E:$E,E$46,'Defect Dump'!$L:$L,$B$55)</f>
        <v>0</v>
      </c>
      <c r="F55" s="101">
        <f>COUNTIFS('Defect Dump'!$E:$E,F$46,'Defect Dump'!$L:$L,$B$55)</f>
        <v>0</v>
      </c>
      <c r="G55" s="104">
        <f>COUNTIFS('Defect Dump'!$E:$E,G$46,'Defect Dump'!$L:$L,$B$55)</f>
        <v>0</v>
      </c>
    </row>
    <row r="56" spans="1:7" s="62" customFormat="1" ht="15.75">
      <c r="A56" s="17"/>
      <c r="B56" s="102" t="s">
        <v>330</v>
      </c>
      <c r="C56" s="101">
        <f t="shared" si="5"/>
        <v>0</v>
      </c>
      <c r="D56" s="101">
        <f>COUNTIFS('Defect Dump'!$E:$E,D$46,'Defect Dump'!$L:$L,$B$56)</f>
        <v>0</v>
      </c>
      <c r="E56" s="101">
        <f>COUNTIFS('Defect Dump'!$E:$E,E$46,'Defect Dump'!$L:$L,$B$56)</f>
        <v>0</v>
      </c>
      <c r="F56" s="101">
        <f>COUNTIFS('Defect Dump'!$E:$E,F$46,'Defect Dump'!$L:$L,$B$56)</f>
        <v>0</v>
      </c>
      <c r="G56" s="104">
        <f>COUNTIFS('Defect Dump'!$E:$E,G$46,'Defect Dump'!$L:$L,$B$56)</f>
        <v>0</v>
      </c>
    </row>
    <row r="57" spans="1:7" s="62" customFormat="1" ht="15.75">
      <c r="A57" s="17"/>
      <c r="B57" s="102" t="s">
        <v>331</v>
      </c>
      <c r="C57" s="101">
        <f t="shared" si="5"/>
        <v>0</v>
      </c>
      <c r="D57" s="101">
        <f>COUNTIFS('Defect Dump'!$E:$E,D$46,'Defect Dump'!$L:$L,$B$57)</f>
        <v>0</v>
      </c>
      <c r="E57" s="101">
        <f>COUNTIFS('Defect Dump'!$E:$E,E$46,'Defect Dump'!$L:$L,$B$57)</f>
        <v>0</v>
      </c>
      <c r="F57" s="101">
        <f>COUNTIFS('Defect Dump'!$E:$E,F$46,'Defect Dump'!$L:$L,$B$57)</f>
        <v>0</v>
      </c>
      <c r="G57" s="104">
        <f>COUNTIFS('Defect Dump'!$E:$E,G$46,'Defect Dump'!$L:$L,$B$57)</f>
        <v>0</v>
      </c>
    </row>
    <row r="58" spans="1:7" s="62" customFormat="1" ht="15.75">
      <c r="A58" s="17"/>
      <c r="B58" s="102" t="s">
        <v>332</v>
      </c>
      <c r="C58" s="101">
        <f t="shared" si="5"/>
        <v>0</v>
      </c>
      <c r="D58" s="101">
        <f>COUNTIFS('Defect Dump'!$E:$E,D$46,'Defect Dump'!$L:$L,$B$58)</f>
        <v>0</v>
      </c>
      <c r="E58" s="101">
        <f>COUNTIFS('Defect Dump'!$E:$E,E$46,'Defect Dump'!$L:$L,$B$58)</f>
        <v>0</v>
      </c>
      <c r="F58" s="101">
        <f>COUNTIFS('Defect Dump'!$E:$E,F$46,'Defect Dump'!$L:$L,$B$58)</f>
        <v>0</v>
      </c>
      <c r="G58" s="104">
        <f>COUNTIFS('Defect Dump'!$E:$E,G$46,'Defect Dump'!$L:$L,$B$58)</f>
        <v>0</v>
      </c>
    </row>
    <row r="59" spans="1:7" s="62" customFormat="1" ht="15.75">
      <c r="A59" s="17"/>
      <c r="B59" s="102" t="s">
        <v>333</v>
      </c>
      <c r="C59" s="101">
        <f t="shared" si="5"/>
        <v>0</v>
      </c>
      <c r="D59" s="101">
        <f>COUNTIFS('Defect Dump'!$E:$E,D$46,'Defect Dump'!$L:$L,$B$59)</f>
        <v>0</v>
      </c>
      <c r="E59" s="101">
        <f>COUNTIFS('Defect Dump'!$E:$E,E$46,'Defect Dump'!$L:$L,$B$59)</f>
        <v>0</v>
      </c>
      <c r="F59" s="101">
        <f>COUNTIFS('Defect Dump'!$E:$E,F$46,'Defect Dump'!$L:$L,$B$59)</f>
        <v>0</v>
      </c>
      <c r="G59" s="104">
        <f>COUNTIFS('Defect Dump'!$E:$E,G$46,'Defect Dump'!$L:$L,$B$59)</f>
        <v>0</v>
      </c>
    </row>
    <row r="60" spans="1:7" s="62" customFormat="1" ht="15.75">
      <c r="A60" s="17"/>
      <c r="B60" s="102" t="s">
        <v>334</v>
      </c>
      <c r="C60" s="101">
        <f t="shared" si="5"/>
        <v>0</v>
      </c>
      <c r="D60" s="101">
        <f>COUNTIFS('Defect Dump'!$E:$E,D$46,'Defect Dump'!$L:$L,$B$60)</f>
        <v>0</v>
      </c>
      <c r="E60" s="101">
        <f>COUNTIFS('Defect Dump'!$E:$E,E$46,'Defect Dump'!$L:$L,$B$60)</f>
        <v>0</v>
      </c>
      <c r="F60" s="101">
        <f>COUNTIFS('Defect Dump'!$E:$E,F$46,'Defect Dump'!$L:$L,$B$60)</f>
        <v>0</v>
      </c>
      <c r="G60" s="104">
        <f>COUNTIFS('Defect Dump'!$E:$E,G$46,'Defect Dump'!$L:$L,$B$60)</f>
        <v>0</v>
      </c>
    </row>
    <row r="61" spans="1:7" s="62" customFormat="1" ht="15.75">
      <c r="A61" s="17"/>
      <c r="B61" s="108" t="s">
        <v>74</v>
      </c>
      <c r="C61" s="109">
        <f t="shared" si="5"/>
        <v>0</v>
      </c>
      <c r="D61" s="109">
        <f>COUNTIFS('Defect Dump'!$E:$E,D$46,'Defect Dump'!$L:$L,$B$61)</f>
        <v>0</v>
      </c>
      <c r="E61" s="109">
        <f>COUNTIFS('Defect Dump'!$E:$E,E$46,'Defect Dump'!$L:$L,$B$61)</f>
        <v>0</v>
      </c>
      <c r="F61" s="109">
        <f>COUNTIFS('Defect Dump'!$E:$E,F$46,'Defect Dump'!$L:$L,$B$61)</f>
        <v>0</v>
      </c>
      <c r="G61" s="110">
        <f>COUNTIFS('Defect Dump'!$E:$E,G$46,'Defect Dump'!$L:$L,$B$61)</f>
        <v>0</v>
      </c>
    </row>
    <row r="62" spans="1:7">
      <c r="B62" s="17"/>
      <c r="C62" s="17"/>
      <c r="D62" s="17"/>
      <c r="E62" s="17"/>
      <c r="F62" s="17"/>
    </row>
    <row r="63" spans="1:7">
      <c r="B63" s="17"/>
      <c r="C63" s="17"/>
      <c r="D63" s="17"/>
      <c r="E63" s="17"/>
      <c r="F63" s="17"/>
    </row>
    <row r="64" spans="1:7">
      <c r="B64" s="17"/>
      <c r="C64" s="17"/>
      <c r="D64" s="17"/>
      <c r="E64" s="17"/>
      <c r="F64" s="17"/>
    </row>
  </sheetData>
  <mergeCells count="5">
    <mergeCell ref="B2:F3"/>
    <mergeCell ref="G2:G3"/>
    <mergeCell ref="B6:B7"/>
    <mergeCell ref="B28:C28"/>
    <mergeCell ref="C6:D6"/>
  </mergeCells>
  <dataValidations disablePrompts="1" count="1">
    <dataValidation type="list" allowBlank="1" showErrorMessage="1" sqref="C65519 IL65519 SH65519 ACD65519 ALZ65519 AVV65519 BFR65519 BPN65519 BZJ65519 CJF65519 CTB65519 DCX65519 DMT65519 DWP65519 EGL65519 EQH65519 FAD65519 FJZ65519 FTV65519 GDR65519 GNN65519 GXJ65519 HHF65519 HRB65519 IAX65519 IKT65519 IUP65519 JEL65519 JOH65519 JYD65519 KHZ65519 KRV65519 LBR65519 LLN65519 LVJ65519 MFF65519 MPB65519 MYX65519 NIT65519 NSP65519 OCL65519 OMH65519 OWD65519 PFZ65519 PPV65519 PZR65519 QJN65519 QTJ65519 RDF65519 RNB65519 RWX65519 SGT65519 SQP65519 TAL65519 TKH65519 TUD65519 UDZ65519 UNV65519 UXR65519 VHN65519 VRJ65519 WBF65519 WLB65519 WUX65519 C131055 IL131055 SH131055 ACD131055 ALZ131055 AVV131055 BFR131055 BPN131055 BZJ131055 CJF131055 CTB131055 DCX131055 DMT131055 DWP131055 EGL131055 EQH131055 FAD131055 FJZ131055 FTV131055 GDR131055 GNN131055 GXJ131055 HHF131055 HRB131055 IAX131055 IKT131055 IUP131055 JEL131055 JOH131055 JYD131055 KHZ131055 KRV131055 LBR131055 LLN131055 LVJ131055 MFF131055 MPB131055 MYX131055 NIT131055 NSP131055 OCL131055 OMH131055 OWD131055 PFZ131055 PPV131055 PZR131055 QJN131055 QTJ131055 RDF131055 RNB131055 RWX131055 SGT131055 SQP131055 TAL131055 TKH131055 TUD131055 UDZ131055 UNV131055 UXR131055 VHN131055 VRJ131055 WBF131055 WLB131055 WUX131055 C196591 IL196591 SH196591 ACD196591 ALZ196591 AVV196591 BFR196591 BPN196591 BZJ196591 CJF196591 CTB196591 DCX196591 DMT196591 DWP196591 EGL196591 EQH196591 FAD196591 FJZ196591 FTV196591 GDR196591 GNN196591 GXJ196591 HHF196591 HRB196591 IAX196591 IKT196591 IUP196591 JEL196591 JOH196591 JYD196591 KHZ196591 KRV196591 LBR196591 LLN196591 LVJ196591 MFF196591 MPB196591 MYX196591 NIT196591 NSP196591 OCL196591 OMH196591 OWD196591 PFZ196591 PPV196591 PZR196591 QJN196591 QTJ196591 RDF196591 RNB196591 RWX196591 SGT196591 SQP196591 TAL196591 TKH196591 TUD196591 UDZ196591 UNV196591 UXR196591 VHN196591 VRJ196591 WBF196591 WLB196591 WUX196591 C262127 IL262127 SH262127 ACD262127 ALZ262127 AVV262127 BFR262127 BPN262127 BZJ262127 CJF262127 CTB262127 DCX262127 DMT262127 DWP262127 EGL262127 EQH262127 FAD262127 FJZ262127 FTV262127 GDR262127 GNN262127 GXJ262127 HHF262127 HRB262127 IAX262127 IKT262127 IUP262127 JEL262127 JOH262127 JYD262127 KHZ262127 KRV262127 LBR262127 LLN262127 LVJ262127 MFF262127 MPB262127 MYX262127 NIT262127 NSP262127 OCL262127 OMH262127 OWD262127 PFZ262127 PPV262127 PZR262127 QJN262127 QTJ262127 RDF262127 RNB262127 RWX262127 SGT262127 SQP262127 TAL262127 TKH262127 TUD262127 UDZ262127 UNV262127 UXR262127 VHN262127 VRJ262127 WBF262127 WLB262127 WUX262127 C327663 IL327663 SH327663 ACD327663 ALZ327663 AVV327663 BFR327663 BPN327663 BZJ327663 CJF327663 CTB327663 DCX327663 DMT327663 DWP327663 EGL327663 EQH327663 FAD327663 FJZ327663 FTV327663 GDR327663 GNN327663 GXJ327663 HHF327663 HRB327663 IAX327663 IKT327663 IUP327663 JEL327663 JOH327663 JYD327663 KHZ327663 KRV327663 LBR327663 LLN327663 LVJ327663 MFF327663 MPB327663 MYX327663 NIT327663 NSP327663 OCL327663 OMH327663 OWD327663 PFZ327663 PPV327663 PZR327663 QJN327663 QTJ327663 RDF327663 RNB327663 RWX327663 SGT327663 SQP327663 TAL327663 TKH327663 TUD327663 UDZ327663 UNV327663 UXR327663 VHN327663 VRJ327663 WBF327663 WLB327663 WUX327663 C393199 IL393199 SH393199 ACD393199 ALZ393199 AVV393199 BFR393199 BPN393199 BZJ393199 CJF393199 CTB393199 DCX393199 DMT393199 DWP393199 EGL393199 EQH393199 FAD393199 FJZ393199 FTV393199 GDR393199 GNN393199 GXJ393199 HHF393199 HRB393199 IAX393199 IKT393199 IUP393199 JEL393199 JOH393199 JYD393199 KHZ393199 KRV393199 LBR393199 LLN393199 LVJ393199 MFF393199 MPB393199 MYX393199 NIT393199 NSP393199 OCL393199 OMH393199 OWD393199 PFZ393199 PPV393199 PZR393199 QJN393199 QTJ393199 RDF393199 RNB393199 RWX393199 SGT393199 SQP393199 TAL393199 TKH393199 TUD393199 UDZ393199 UNV393199 UXR393199 VHN393199 VRJ393199 WBF393199 WLB393199 WUX393199 C458735 IL458735 SH458735 ACD458735 ALZ458735 AVV458735 BFR458735 BPN458735 BZJ458735 CJF458735 CTB458735 DCX458735 DMT458735 DWP458735 EGL458735 EQH458735 FAD458735 FJZ458735 FTV458735 GDR458735 GNN458735 GXJ458735 HHF458735 HRB458735 IAX458735 IKT458735 IUP458735 JEL458735 JOH458735 JYD458735 KHZ458735 KRV458735 LBR458735 LLN458735 LVJ458735 MFF458735 MPB458735 MYX458735 NIT458735 NSP458735 OCL458735 OMH458735 OWD458735 PFZ458735 PPV458735 PZR458735 QJN458735 QTJ458735 RDF458735 RNB458735 RWX458735 SGT458735 SQP458735 TAL458735 TKH458735 TUD458735 UDZ458735 UNV458735 UXR458735 VHN458735 VRJ458735 WBF458735 WLB458735 WUX458735 C524271 IL524271 SH524271 ACD524271 ALZ524271 AVV524271 BFR524271 BPN524271 BZJ524271 CJF524271 CTB524271 DCX524271 DMT524271 DWP524271 EGL524271 EQH524271 FAD524271 FJZ524271 FTV524271 GDR524271 GNN524271 GXJ524271 HHF524271 HRB524271 IAX524271 IKT524271 IUP524271 JEL524271 JOH524271 JYD524271 KHZ524271 KRV524271 LBR524271 LLN524271 LVJ524271 MFF524271 MPB524271 MYX524271 NIT524271 NSP524271 OCL524271 OMH524271 OWD524271 PFZ524271 PPV524271 PZR524271 QJN524271 QTJ524271 RDF524271 RNB524271 RWX524271 SGT524271 SQP524271 TAL524271 TKH524271 TUD524271 UDZ524271 UNV524271 UXR524271 VHN524271 VRJ524271 WBF524271 WLB524271 WUX524271 C589807 IL589807 SH589807 ACD589807 ALZ589807 AVV589807 BFR589807 BPN589807 BZJ589807 CJF589807 CTB589807 DCX589807 DMT589807 DWP589807 EGL589807 EQH589807 FAD589807 FJZ589807 FTV589807 GDR589807 GNN589807 GXJ589807 HHF589807 HRB589807 IAX589807 IKT589807 IUP589807 JEL589807 JOH589807 JYD589807 KHZ589807 KRV589807 LBR589807 LLN589807 LVJ589807 MFF589807 MPB589807 MYX589807 NIT589807 NSP589807 OCL589807 OMH589807 OWD589807 PFZ589807 PPV589807 PZR589807 QJN589807 QTJ589807 RDF589807 RNB589807 RWX589807 SGT589807 SQP589807 TAL589807 TKH589807 TUD589807 UDZ589807 UNV589807 UXR589807 VHN589807 VRJ589807 WBF589807 WLB589807 WUX589807 C655343 IL655343 SH655343 ACD655343 ALZ655343 AVV655343 BFR655343 BPN655343 BZJ655343 CJF655343 CTB655343 DCX655343 DMT655343 DWP655343 EGL655343 EQH655343 FAD655343 FJZ655343 FTV655343 GDR655343 GNN655343 GXJ655343 HHF655343 HRB655343 IAX655343 IKT655343 IUP655343 JEL655343 JOH655343 JYD655343 KHZ655343 KRV655343 LBR655343 LLN655343 LVJ655343 MFF655343 MPB655343 MYX655343 NIT655343 NSP655343 OCL655343 OMH655343 OWD655343 PFZ655343 PPV655343 PZR655343 QJN655343 QTJ655343 RDF655343 RNB655343 RWX655343 SGT655343 SQP655343 TAL655343 TKH655343 TUD655343 UDZ655343 UNV655343 UXR655343 VHN655343 VRJ655343 WBF655343 WLB655343 WUX655343 C720879 IL720879 SH720879 ACD720879 ALZ720879 AVV720879 BFR720879 BPN720879 BZJ720879 CJF720879 CTB720879 DCX720879 DMT720879 DWP720879 EGL720879 EQH720879 FAD720879 FJZ720879 FTV720879 GDR720879 GNN720879 GXJ720879 HHF720879 HRB720879 IAX720879 IKT720879 IUP720879 JEL720879 JOH720879 JYD720879 KHZ720879 KRV720879 LBR720879 LLN720879 LVJ720879 MFF720879 MPB720879 MYX720879 NIT720879 NSP720879 OCL720879 OMH720879 OWD720879 PFZ720879 PPV720879 PZR720879 QJN720879 QTJ720879 RDF720879 RNB720879 RWX720879 SGT720879 SQP720879 TAL720879 TKH720879 TUD720879 UDZ720879 UNV720879 UXR720879 VHN720879 VRJ720879 WBF720879 WLB720879 WUX720879 C786415 IL786415 SH786415 ACD786415 ALZ786415 AVV786415 BFR786415 BPN786415 BZJ786415 CJF786415 CTB786415 DCX786415 DMT786415 DWP786415 EGL786415 EQH786415 FAD786415 FJZ786415 FTV786415 GDR786415 GNN786415 GXJ786415 HHF786415 HRB786415 IAX786415 IKT786415 IUP786415 JEL786415 JOH786415 JYD786415 KHZ786415 KRV786415 LBR786415 LLN786415 LVJ786415 MFF786415 MPB786415 MYX786415 NIT786415 NSP786415 OCL786415 OMH786415 OWD786415 PFZ786415 PPV786415 PZR786415 QJN786415 QTJ786415 RDF786415 RNB786415 RWX786415 SGT786415 SQP786415 TAL786415 TKH786415 TUD786415 UDZ786415 UNV786415 UXR786415 VHN786415 VRJ786415 WBF786415 WLB786415 WUX786415 C851951 IL851951 SH851951 ACD851951 ALZ851951 AVV851951 BFR851951 BPN851951 BZJ851951 CJF851951 CTB851951 DCX851951 DMT851951 DWP851951 EGL851951 EQH851951 FAD851951 FJZ851951 FTV851951 GDR851951 GNN851951 GXJ851951 HHF851951 HRB851951 IAX851951 IKT851951 IUP851951 JEL851951 JOH851951 JYD851951 KHZ851951 KRV851951 LBR851951 LLN851951 LVJ851951 MFF851951 MPB851951 MYX851951 NIT851951 NSP851951 OCL851951 OMH851951 OWD851951 PFZ851951 PPV851951 PZR851951 QJN851951 QTJ851951 RDF851951 RNB851951 RWX851951 SGT851951 SQP851951 TAL851951 TKH851951 TUD851951 UDZ851951 UNV851951 UXR851951 VHN851951 VRJ851951 WBF851951 WLB851951 WUX851951 C917487 IL917487 SH917487 ACD917487 ALZ917487 AVV917487 BFR917487 BPN917487 BZJ917487 CJF917487 CTB917487 DCX917487 DMT917487 DWP917487 EGL917487 EQH917487 FAD917487 FJZ917487 FTV917487 GDR917487 GNN917487 GXJ917487 HHF917487 HRB917487 IAX917487 IKT917487 IUP917487 JEL917487 JOH917487 JYD917487 KHZ917487 KRV917487 LBR917487 LLN917487 LVJ917487 MFF917487 MPB917487 MYX917487 NIT917487 NSP917487 OCL917487 OMH917487 OWD917487 PFZ917487 PPV917487 PZR917487 QJN917487 QTJ917487 RDF917487 RNB917487 RWX917487 SGT917487 SQP917487 TAL917487 TKH917487 TUD917487 UDZ917487 UNV917487 UXR917487 VHN917487 VRJ917487 WBF917487 WLB917487 WUX917487 C983023 IL983023 SH983023 ACD983023 ALZ983023 AVV983023 BFR983023 BPN983023 BZJ983023 CJF983023 CTB983023 DCX983023 DMT983023 DWP983023 EGL983023 EQH983023 FAD983023 FJZ983023 FTV983023 GDR983023 GNN983023 GXJ983023 HHF983023 HRB983023 IAX983023 IKT983023 IUP983023 JEL983023 JOH983023 JYD983023 KHZ983023 KRV983023 LBR983023 LLN983023 LVJ983023 MFF983023 MPB983023 MYX983023 NIT983023 NSP983023 OCL983023 OMH983023 OWD983023 PFZ983023 PPV983023 PZR983023 QJN983023 QTJ983023 RDF983023 RNB983023 RWX983023 SGT983023 SQP983023 TAL983023 TKH983023 TUD983023 UDZ983023 UNV983023 UXR983023 VHN983023 VRJ983023 WBF983023 WLB983023 WUX983023" xr:uid="{00000000-0002-0000-0100-000000000000}">
      <formula1>"Completed,InProcess,On Hold,Yet To Begin"</formula1>
      <formula2>0</formula2>
    </dataValidation>
  </dataValidation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
  <sheetViews>
    <sheetView workbookViewId="0">
      <selection activeCell="D5" sqref="D5"/>
    </sheetView>
  </sheetViews>
  <sheetFormatPr defaultColWidth="12.5703125" defaultRowHeight="15"/>
  <cols>
    <col min="1" max="16384" width="12.5703125" style="46"/>
  </cols>
  <sheetData>
    <row r="1" spans="1:7" ht="15" customHeight="1">
      <c r="A1" s="33" t="s">
        <v>1</v>
      </c>
      <c r="B1" s="33" t="s">
        <v>335</v>
      </c>
      <c r="C1" s="33" t="s">
        <v>336</v>
      </c>
      <c r="D1" s="33" t="s">
        <v>337</v>
      </c>
      <c r="E1" s="33" t="s">
        <v>338</v>
      </c>
    </row>
    <row r="2" spans="1:7">
      <c r="A2" s="47">
        <v>43823</v>
      </c>
      <c r="B2" s="48" t="s">
        <v>339</v>
      </c>
      <c r="C2" s="44">
        <v>0</v>
      </c>
      <c r="D2" s="44">
        <v>0</v>
      </c>
      <c r="E2" s="44">
        <v>0</v>
      </c>
    </row>
    <row r="3" spans="1:7">
      <c r="A3" s="47">
        <v>43825</v>
      </c>
      <c r="B3" s="48" t="s">
        <v>140</v>
      </c>
      <c r="C3" s="44">
        <v>0</v>
      </c>
      <c r="D3" s="44">
        <v>0</v>
      </c>
      <c r="E3" s="44">
        <v>0</v>
      </c>
    </row>
    <row r="4" spans="1:7">
      <c r="A4" s="47">
        <v>43826</v>
      </c>
      <c r="B4" s="48" t="s">
        <v>141</v>
      </c>
      <c r="C4" s="44">
        <v>0</v>
      </c>
      <c r="D4" s="44">
        <v>0</v>
      </c>
      <c r="E4" s="44">
        <v>0</v>
      </c>
    </row>
    <row r="5" spans="1:7">
      <c r="A5" s="47">
        <v>43829</v>
      </c>
      <c r="B5" s="48" t="s">
        <v>142</v>
      </c>
      <c r="C5" s="44">
        <v>0</v>
      </c>
      <c r="D5" s="44">
        <v>0</v>
      </c>
      <c r="E5" s="44">
        <v>0</v>
      </c>
      <c r="G5" s="49"/>
    </row>
    <row r="6" spans="1:7">
      <c r="A6" s="47">
        <v>43832</v>
      </c>
      <c r="B6" s="48" t="s">
        <v>140</v>
      </c>
      <c r="C6" s="45">
        <v>0</v>
      </c>
      <c r="D6" s="45">
        <v>0</v>
      </c>
      <c r="E6" s="45">
        <v>0</v>
      </c>
    </row>
    <row r="7" spans="1:7">
      <c r="A7" s="47">
        <v>43833</v>
      </c>
      <c r="B7" s="48" t="s">
        <v>141</v>
      </c>
      <c r="C7" s="45">
        <v>0</v>
      </c>
      <c r="D7" s="45">
        <v>0</v>
      </c>
      <c r="E7" s="45">
        <v>0</v>
      </c>
    </row>
    <row r="8" spans="1:7" ht="15.75" customHeight="1">
      <c r="A8" s="33"/>
      <c r="B8" s="33"/>
      <c r="C8" s="51">
        <f>SUM(C2:C7)</f>
        <v>0</v>
      </c>
      <c r="D8" s="51">
        <f>SUM(D2:D7)</f>
        <v>0</v>
      </c>
      <c r="E8" s="51">
        <f>SUM(E2:E7)</f>
        <v>0</v>
      </c>
    </row>
    <row r="12" spans="1:7">
      <c r="E12" s="50"/>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79"/>
  <sheetViews>
    <sheetView topLeftCell="E1" zoomScale="70" zoomScaleNormal="70" workbookViewId="0">
      <pane ySplit="1" topLeftCell="H2" activePane="bottomLeft" state="frozen"/>
      <selection pane="bottomLeft" activeCell="I4" sqref="I4"/>
      <selection activeCell="B1" sqref="B1"/>
    </sheetView>
  </sheetViews>
  <sheetFormatPr defaultColWidth="9.140625" defaultRowHeight="15"/>
  <cols>
    <col min="1" max="1" width="20.7109375" style="38" customWidth="1"/>
    <col min="2" max="2" width="12.140625" style="38" bestFit="1" customWidth="1"/>
    <col min="3" max="3" width="29.85546875" style="38" customWidth="1"/>
    <col min="4" max="4" width="11.5703125" style="38" bestFit="1" customWidth="1"/>
    <col min="5" max="5" width="19.140625" style="38" bestFit="1" customWidth="1"/>
    <col min="6" max="6" width="15.85546875" style="38" bestFit="1" customWidth="1"/>
    <col min="7" max="7" width="29.85546875" style="38" customWidth="1"/>
    <col min="8" max="8" width="35" style="38" customWidth="1"/>
    <col min="9" max="9" width="26.85546875" style="38" customWidth="1"/>
    <col min="10" max="10" width="9.85546875" style="38" bestFit="1" customWidth="1"/>
    <col min="11" max="11" width="17" style="38" hidden="1" customWidth="1"/>
    <col min="12" max="12" width="9.7109375" style="38" customWidth="1"/>
    <col min="13" max="13" width="18.5703125" style="38" customWidth="1"/>
    <col min="14" max="14" width="9.28515625" style="38" bestFit="1" customWidth="1"/>
    <col min="15" max="15" width="10" style="38" customWidth="1"/>
    <col min="16" max="16" width="18.42578125" style="38" customWidth="1"/>
    <col min="17" max="17" width="27.28515625" style="38" customWidth="1"/>
    <col min="18" max="18" width="15.85546875" style="38" bestFit="1" customWidth="1"/>
    <col min="19" max="19" width="13.85546875" style="38" bestFit="1" customWidth="1"/>
    <col min="20" max="20" width="15.85546875" style="38" customWidth="1"/>
    <col min="21" max="21" width="15.5703125" style="38" customWidth="1"/>
    <col min="22" max="22" width="16.42578125" style="38" bestFit="1" customWidth="1"/>
    <col min="23" max="23" width="19.5703125" style="38" customWidth="1"/>
    <col min="24" max="24" width="18.7109375" style="38" bestFit="1" customWidth="1"/>
    <col min="25" max="25" width="12.28515625" style="38" bestFit="1" customWidth="1"/>
    <col min="26" max="26" width="12.5703125" style="38" customWidth="1"/>
    <col min="27" max="16384" width="9.140625" style="38"/>
  </cols>
  <sheetData>
    <row r="1" spans="1:26">
      <c r="A1" s="37" t="s">
        <v>340</v>
      </c>
      <c r="B1" s="37" t="s">
        <v>341</v>
      </c>
      <c r="C1" s="37" t="s">
        <v>342</v>
      </c>
      <c r="D1" s="37" t="s">
        <v>343</v>
      </c>
      <c r="E1" s="37" t="s">
        <v>148</v>
      </c>
      <c r="F1" s="37" t="s">
        <v>149</v>
      </c>
      <c r="G1" s="37" t="s">
        <v>45</v>
      </c>
      <c r="H1" s="37" t="s">
        <v>344</v>
      </c>
      <c r="I1" s="37" t="s">
        <v>345</v>
      </c>
      <c r="J1" s="37" t="s">
        <v>127</v>
      </c>
      <c r="K1" s="37" t="s">
        <v>128</v>
      </c>
      <c r="L1" s="37" t="s">
        <v>346</v>
      </c>
      <c r="M1" s="37" t="s">
        <v>37</v>
      </c>
      <c r="N1" s="37" t="s">
        <v>347</v>
      </c>
      <c r="O1" s="37" t="s">
        <v>348</v>
      </c>
      <c r="P1" s="37" t="s">
        <v>349</v>
      </c>
      <c r="Q1" s="37" t="s">
        <v>350</v>
      </c>
      <c r="R1" s="37" t="s">
        <v>351</v>
      </c>
      <c r="S1" s="37" t="s">
        <v>352</v>
      </c>
      <c r="T1" s="37" t="s">
        <v>353</v>
      </c>
      <c r="U1" s="37" t="s">
        <v>354</v>
      </c>
      <c r="V1" s="37" t="s">
        <v>355</v>
      </c>
      <c r="W1" s="249" t="s">
        <v>356</v>
      </c>
      <c r="X1" s="248" t="s">
        <v>357</v>
      </c>
      <c r="Y1" s="248" t="s">
        <v>358</v>
      </c>
      <c r="Z1" s="248" t="s">
        <v>359</v>
      </c>
    </row>
    <row r="2" spans="1:26" s="128" customFormat="1" ht="195">
      <c r="A2" s="131" t="s">
        <v>173</v>
      </c>
      <c r="B2" s="130" t="s">
        <v>360</v>
      </c>
      <c r="C2" s="130" t="s">
        <v>203</v>
      </c>
      <c r="D2" s="132" t="s">
        <v>17</v>
      </c>
      <c r="E2" s="132" t="s">
        <v>174</v>
      </c>
      <c r="F2" s="132" t="s">
        <v>18</v>
      </c>
      <c r="G2" s="130" t="s">
        <v>361</v>
      </c>
      <c r="H2" s="130" t="s">
        <v>362</v>
      </c>
      <c r="I2" s="133"/>
      <c r="J2" s="132" t="s">
        <v>21</v>
      </c>
      <c r="K2" s="132"/>
      <c r="L2" s="132" t="s">
        <v>175</v>
      </c>
      <c r="M2" s="132" t="s">
        <v>74</v>
      </c>
      <c r="N2" s="132" t="s">
        <v>110</v>
      </c>
      <c r="O2" s="132" t="s">
        <v>110</v>
      </c>
      <c r="P2" s="133" t="s">
        <v>363</v>
      </c>
      <c r="Q2" s="133"/>
      <c r="R2" s="134" t="s">
        <v>103</v>
      </c>
      <c r="S2" s="240">
        <v>44224</v>
      </c>
      <c r="T2" s="134" t="s">
        <v>364</v>
      </c>
      <c r="U2" s="241"/>
      <c r="V2" s="134" t="s">
        <v>103</v>
      </c>
      <c r="W2" s="250">
        <v>44224</v>
      </c>
      <c r="X2" s="217"/>
      <c r="Y2" s="220"/>
      <c r="Z2" s="217"/>
    </row>
    <row r="3" spans="1:26" s="128" customFormat="1" ht="345">
      <c r="A3" s="131" t="s">
        <v>173</v>
      </c>
      <c r="B3" s="130" t="s">
        <v>209</v>
      </c>
      <c r="C3" s="130" t="s">
        <v>203</v>
      </c>
      <c r="D3" s="132" t="s">
        <v>17</v>
      </c>
      <c r="E3" s="132" t="s">
        <v>174</v>
      </c>
      <c r="F3" s="132" t="s">
        <v>18</v>
      </c>
      <c r="G3" s="130" t="s">
        <v>365</v>
      </c>
      <c r="H3" s="130" t="s">
        <v>366</v>
      </c>
      <c r="I3" s="133" t="s">
        <v>367</v>
      </c>
      <c r="J3" s="132" t="s">
        <v>21</v>
      </c>
      <c r="K3" s="132"/>
      <c r="L3" s="132" t="s">
        <v>175</v>
      </c>
      <c r="M3" s="132" t="s">
        <v>325</v>
      </c>
      <c r="N3" s="132" t="s">
        <v>110</v>
      </c>
      <c r="O3" s="132" t="s">
        <v>110</v>
      </c>
      <c r="P3" s="133"/>
      <c r="Q3" s="133"/>
      <c r="R3" s="134" t="s">
        <v>103</v>
      </c>
      <c r="S3" s="240">
        <v>44224</v>
      </c>
      <c r="T3" s="134" t="s">
        <v>364</v>
      </c>
      <c r="U3" s="132"/>
      <c r="V3" s="134"/>
      <c r="W3" s="250"/>
      <c r="X3" s="217"/>
      <c r="Y3" s="220"/>
      <c r="Z3" s="217"/>
    </row>
    <row r="4" spans="1:26" s="128" customFormat="1">
      <c r="A4" s="131"/>
      <c r="B4" s="130"/>
      <c r="C4" s="130"/>
      <c r="D4" s="132"/>
      <c r="E4" s="132"/>
      <c r="F4" s="132"/>
      <c r="G4" s="130"/>
      <c r="H4" s="130"/>
      <c r="I4" s="133"/>
      <c r="J4" s="132"/>
      <c r="K4" s="132"/>
      <c r="L4" s="132"/>
      <c r="M4" s="132"/>
      <c r="N4" s="132"/>
      <c r="O4" s="132"/>
      <c r="P4" s="133"/>
      <c r="Q4" s="133"/>
      <c r="R4" s="134"/>
      <c r="S4" s="240"/>
      <c r="T4" s="134"/>
      <c r="U4" s="241"/>
      <c r="V4" s="134"/>
      <c r="W4" s="250"/>
      <c r="X4" s="217"/>
      <c r="Y4" s="220"/>
      <c r="Z4" s="217"/>
    </row>
    <row r="5" spans="1:26" s="128" customFormat="1">
      <c r="A5" s="131"/>
      <c r="B5" s="130"/>
      <c r="C5" s="130"/>
      <c r="D5" s="132"/>
      <c r="E5" s="132"/>
      <c r="F5" s="132"/>
      <c r="G5" s="130"/>
      <c r="H5" s="130"/>
      <c r="I5" s="133"/>
      <c r="J5" s="132"/>
      <c r="K5" s="132"/>
      <c r="L5" s="132"/>
      <c r="M5" s="132"/>
      <c r="N5" s="132"/>
      <c r="O5" s="132"/>
      <c r="P5" s="133"/>
      <c r="Q5" s="133"/>
      <c r="R5" s="134"/>
      <c r="S5" s="240"/>
      <c r="T5" s="134"/>
      <c r="U5" s="241"/>
      <c r="V5" s="134"/>
      <c r="W5" s="250"/>
      <c r="X5" s="217"/>
      <c r="Y5" s="220"/>
      <c r="Z5" s="217"/>
    </row>
    <row r="6" spans="1:26" s="128" customFormat="1">
      <c r="A6" s="131"/>
      <c r="B6" s="130"/>
      <c r="C6" s="130"/>
      <c r="D6" s="132"/>
      <c r="E6" s="132"/>
      <c r="F6" s="132"/>
      <c r="G6" s="130"/>
      <c r="H6" s="130"/>
      <c r="I6" s="133"/>
      <c r="J6" s="132"/>
      <c r="K6" s="132"/>
      <c r="L6" s="132"/>
      <c r="M6" s="132"/>
      <c r="N6" s="132"/>
      <c r="O6" s="132"/>
      <c r="P6" s="133"/>
      <c r="Q6" s="133"/>
      <c r="R6" s="134"/>
      <c r="S6" s="240"/>
      <c r="T6" s="134"/>
      <c r="U6" s="241"/>
      <c r="V6" s="134"/>
      <c r="W6" s="250"/>
      <c r="X6" s="217"/>
      <c r="Y6" s="220"/>
      <c r="Z6" s="217"/>
    </row>
    <row r="7" spans="1:26" s="128" customFormat="1">
      <c r="A7" s="131"/>
      <c r="B7" s="130"/>
      <c r="C7" s="130"/>
      <c r="D7" s="132"/>
      <c r="E7" s="132"/>
      <c r="F7" s="132"/>
      <c r="G7" s="130"/>
      <c r="H7" s="130"/>
      <c r="I7" s="133"/>
      <c r="J7" s="132"/>
      <c r="K7" s="132"/>
      <c r="L7" s="132"/>
      <c r="M7" s="132"/>
      <c r="N7" s="132"/>
      <c r="O7" s="132"/>
      <c r="P7" s="133"/>
      <c r="Q7" s="133"/>
      <c r="R7" s="134"/>
      <c r="S7" s="240"/>
      <c r="T7" s="134"/>
      <c r="U7" s="241"/>
      <c r="V7" s="134"/>
      <c r="W7" s="250"/>
      <c r="X7" s="217"/>
      <c r="Y7" s="220"/>
      <c r="Z7" s="217"/>
    </row>
    <row r="8" spans="1:26" s="128" customFormat="1">
      <c r="A8" s="221"/>
      <c r="B8" s="222"/>
      <c r="C8" s="222"/>
      <c r="D8" s="223"/>
      <c r="E8" s="132"/>
      <c r="F8" s="132"/>
      <c r="G8" s="222"/>
      <c r="H8" s="222"/>
      <c r="I8" s="133"/>
      <c r="J8" s="132"/>
      <c r="K8" s="132"/>
      <c r="L8" s="132"/>
      <c r="M8" s="132"/>
      <c r="N8" s="132"/>
      <c r="O8" s="132"/>
      <c r="P8" s="133"/>
      <c r="Q8" s="133"/>
      <c r="R8" s="134"/>
      <c r="S8" s="240"/>
      <c r="T8" s="134"/>
      <c r="U8" s="242"/>
      <c r="V8" s="225"/>
      <c r="W8" s="251"/>
      <c r="X8" s="217"/>
      <c r="Y8" s="220"/>
      <c r="Z8" s="217"/>
    </row>
    <row r="9" spans="1:26" s="128" customFormat="1">
      <c r="A9" s="216"/>
      <c r="B9" s="147"/>
      <c r="C9" s="147"/>
      <c r="D9" s="217"/>
      <c r="E9" s="132"/>
      <c r="F9" s="132"/>
      <c r="G9" s="147"/>
      <c r="H9" s="147"/>
      <c r="I9" s="133"/>
      <c r="J9" s="132"/>
      <c r="K9" s="132"/>
      <c r="L9" s="132"/>
      <c r="M9" s="132"/>
      <c r="N9" s="132"/>
      <c r="O9" s="132"/>
      <c r="P9" s="133"/>
      <c r="Q9" s="133"/>
      <c r="R9" s="134"/>
      <c r="S9" s="240"/>
      <c r="T9" s="134"/>
      <c r="U9" s="244"/>
      <c r="V9" s="219"/>
      <c r="W9" s="252"/>
      <c r="X9" s="217"/>
      <c r="Y9" s="220"/>
      <c r="Z9" s="217"/>
    </row>
    <row r="10" spans="1:26" s="128" customFormat="1">
      <c r="A10" s="216"/>
      <c r="B10" s="147"/>
      <c r="C10" s="147"/>
      <c r="D10" s="217"/>
      <c r="E10" s="132"/>
      <c r="F10" s="132"/>
      <c r="G10" s="147"/>
      <c r="H10" s="147"/>
      <c r="I10" s="133"/>
      <c r="J10" s="132"/>
      <c r="K10" s="132"/>
      <c r="L10" s="132"/>
      <c r="M10" s="132"/>
      <c r="N10" s="132"/>
      <c r="O10" s="132"/>
      <c r="P10" s="133"/>
      <c r="Q10" s="133"/>
      <c r="R10" s="134"/>
      <c r="S10" s="240"/>
      <c r="T10" s="134"/>
      <c r="U10" s="217"/>
      <c r="V10" s="219"/>
      <c r="W10" s="252"/>
      <c r="X10" s="217"/>
      <c r="Y10" s="220"/>
      <c r="Z10" s="217"/>
    </row>
    <row r="11" spans="1:26" s="128" customFormat="1">
      <c r="A11" s="216"/>
      <c r="B11" s="147"/>
      <c r="C11" s="147"/>
      <c r="D11" s="217"/>
      <c r="E11" s="132"/>
      <c r="F11" s="132"/>
      <c r="G11" s="147"/>
      <c r="H11" s="147"/>
      <c r="I11" s="133"/>
      <c r="J11" s="132"/>
      <c r="K11" s="132"/>
      <c r="L11" s="132"/>
      <c r="M11" s="132"/>
      <c r="N11" s="132"/>
      <c r="O11" s="132"/>
      <c r="P11" s="133"/>
      <c r="Q11" s="133"/>
      <c r="R11" s="134"/>
      <c r="S11" s="240"/>
      <c r="T11" s="134"/>
      <c r="U11" s="244"/>
      <c r="V11" s="219"/>
      <c r="W11" s="252"/>
      <c r="X11" s="217"/>
      <c r="Y11" s="220"/>
      <c r="Z11" s="217"/>
    </row>
    <row r="12" spans="1:26" s="128" customFormat="1">
      <c r="A12" s="216"/>
      <c r="B12" s="147"/>
      <c r="C12" s="147"/>
      <c r="D12" s="217"/>
      <c r="E12" s="132"/>
      <c r="F12" s="132"/>
      <c r="G12" s="147"/>
      <c r="H12" s="147"/>
      <c r="I12" s="133"/>
      <c r="J12" s="132"/>
      <c r="K12" s="132"/>
      <c r="L12" s="132"/>
      <c r="M12" s="132"/>
      <c r="N12" s="132"/>
      <c r="O12" s="132"/>
      <c r="P12" s="133"/>
      <c r="Q12" s="133"/>
      <c r="R12" s="134"/>
      <c r="S12" s="240"/>
      <c r="T12" s="134"/>
      <c r="U12" s="244"/>
      <c r="V12" s="219"/>
      <c r="W12" s="252"/>
      <c r="X12" s="217"/>
      <c r="Y12" s="220"/>
      <c r="Z12" s="217"/>
    </row>
    <row r="13" spans="1:26" s="128" customFormat="1">
      <c r="A13" s="216"/>
      <c r="B13" s="147"/>
      <c r="C13" s="147"/>
      <c r="D13" s="217"/>
      <c r="E13" s="132"/>
      <c r="F13" s="132"/>
      <c r="G13" s="147"/>
      <c r="H13" s="147"/>
      <c r="I13" s="133"/>
      <c r="J13" s="132"/>
      <c r="K13" s="132"/>
      <c r="L13" s="132"/>
      <c r="M13" s="132"/>
      <c r="N13" s="132"/>
      <c r="O13" s="132"/>
      <c r="P13" s="133"/>
      <c r="Q13" s="133"/>
      <c r="R13" s="134"/>
      <c r="S13" s="240"/>
      <c r="T13" s="134"/>
      <c r="U13" s="244"/>
      <c r="V13" s="219"/>
      <c r="W13" s="252"/>
      <c r="X13" s="217"/>
      <c r="Y13" s="220"/>
      <c r="Z13" s="217"/>
    </row>
    <row r="14" spans="1:26" s="128" customFormat="1">
      <c r="A14" s="216"/>
      <c r="B14" s="147"/>
      <c r="C14" s="147"/>
      <c r="D14" s="217"/>
      <c r="E14" s="132"/>
      <c r="F14" s="132"/>
      <c r="G14" s="147"/>
      <c r="H14" s="147"/>
      <c r="I14" s="133"/>
      <c r="J14" s="132"/>
      <c r="K14" s="132"/>
      <c r="L14" s="132"/>
      <c r="M14" s="132"/>
      <c r="N14" s="132"/>
      <c r="O14" s="132"/>
      <c r="P14" s="133"/>
      <c r="Q14" s="133"/>
      <c r="R14" s="134"/>
      <c r="S14" s="240"/>
      <c r="T14" s="134"/>
      <c r="U14" s="244"/>
      <c r="V14" s="219"/>
      <c r="W14" s="252"/>
      <c r="X14" s="217"/>
      <c r="Y14" s="220"/>
      <c r="Z14" s="217"/>
    </row>
    <row r="15" spans="1:26" s="128" customFormat="1">
      <c r="A15" s="216"/>
      <c r="B15" s="147"/>
      <c r="C15" s="147"/>
      <c r="D15" s="217"/>
      <c r="E15" s="132"/>
      <c r="F15" s="132"/>
      <c r="G15" s="147"/>
      <c r="H15" s="147"/>
      <c r="I15" s="133"/>
      <c r="J15" s="132"/>
      <c r="K15" s="132"/>
      <c r="L15" s="132"/>
      <c r="M15" s="132"/>
      <c r="N15" s="132"/>
      <c r="O15" s="132"/>
      <c r="P15" s="133"/>
      <c r="Q15" s="133"/>
      <c r="R15" s="134"/>
      <c r="S15" s="240"/>
      <c r="T15" s="134"/>
      <c r="U15" s="244"/>
      <c r="V15" s="219"/>
      <c r="W15" s="253"/>
      <c r="X15" s="217"/>
      <c r="Y15" s="220"/>
      <c r="Z15" s="217"/>
    </row>
    <row r="16" spans="1:26" s="128" customFormat="1" ht="326.25" customHeight="1">
      <c r="A16" s="216"/>
      <c r="B16" s="147"/>
      <c r="C16" s="147"/>
      <c r="D16" s="217"/>
      <c r="E16" s="132"/>
      <c r="F16" s="132"/>
      <c r="G16" s="147"/>
      <c r="H16" s="147"/>
      <c r="I16" s="133"/>
      <c r="J16" s="132"/>
      <c r="K16" s="132"/>
      <c r="L16" s="132"/>
      <c r="M16" s="132"/>
      <c r="N16" s="132"/>
      <c r="O16" s="132"/>
      <c r="P16" s="133"/>
      <c r="Q16" s="133"/>
      <c r="R16" s="134"/>
      <c r="S16" s="240"/>
      <c r="T16" s="134"/>
      <c r="U16" s="244"/>
      <c r="V16" s="219"/>
      <c r="W16" s="253"/>
      <c r="X16" s="217"/>
      <c r="Y16" s="220"/>
      <c r="Z16" s="217"/>
    </row>
    <row r="17" spans="1:26" s="128" customFormat="1" ht="326.25" customHeight="1">
      <c r="A17" s="216"/>
      <c r="B17" s="147"/>
      <c r="C17" s="147"/>
      <c r="D17" s="217"/>
      <c r="E17" s="132"/>
      <c r="F17" s="132"/>
      <c r="G17" s="147"/>
      <c r="H17" s="147"/>
      <c r="I17" s="133"/>
      <c r="J17" s="132"/>
      <c r="K17" s="132"/>
      <c r="L17" s="132"/>
      <c r="M17" s="132"/>
      <c r="N17" s="132"/>
      <c r="O17" s="132"/>
      <c r="P17" s="133"/>
      <c r="Q17" s="133"/>
      <c r="R17" s="134"/>
      <c r="S17" s="240"/>
      <c r="T17" s="134"/>
      <c r="U17" s="244"/>
      <c r="V17" s="219"/>
      <c r="W17" s="252"/>
      <c r="X17" s="217"/>
      <c r="Y17" s="220"/>
      <c r="Z17" s="217"/>
    </row>
    <row r="18" spans="1:26" s="128" customFormat="1" ht="326.25" customHeight="1">
      <c r="A18" s="216"/>
      <c r="B18" s="147"/>
      <c r="C18" s="147"/>
      <c r="D18" s="217"/>
      <c r="E18" s="132"/>
      <c r="F18" s="132"/>
      <c r="G18" s="147"/>
      <c r="H18" s="147"/>
      <c r="I18" s="133"/>
      <c r="J18" s="132"/>
      <c r="K18" s="132"/>
      <c r="L18" s="132"/>
      <c r="M18" s="132"/>
      <c r="N18" s="132"/>
      <c r="O18" s="132"/>
      <c r="P18" s="133"/>
      <c r="Q18" s="133"/>
      <c r="R18" s="134"/>
      <c r="S18" s="240"/>
      <c r="T18" s="134"/>
      <c r="U18" s="244"/>
      <c r="V18" s="219"/>
      <c r="W18" s="252"/>
      <c r="X18" s="217"/>
      <c r="Y18" s="220"/>
      <c r="Z18" s="217"/>
    </row>
    <row r="19" spans="1:26" s="128" customFormat="1" ht="326.25" customHeight="1">
      <c r="A19" s="216"/>
      <c r="B19" s="147"/>
      <c r="C19" s="147"/>
      <c r="D19" s="217"/>
      <c r="E19" s="132"/>
      <c r="F19" s="132"/>
      <c r="G19" s="147"/>
      <c r="H19" s="147"/>
      <c r="I19" s="133"/>
      <c r="J19" s="132"/>
      <c r="K19" s="132"/>
      <c r="L19" s="132"/>
      <c r="M19" s="132"/>
      <c r="N19" s="132"/>
      <c r="O19" s="132"/>
      <c r="P19" s="133"/>
      <c r="Q19" s="133"/>
      <c r="R19" s="134"/>
      <c r="S19" s="240"/>
      <c r="T19" s="134"/>
      <c r="U19" s="244"/>
      <c r="V19" s="219"/>
      <c r="W19" s="253"/>
      <c r="X19" s="217"/>
      <c r="Y19" s="220"/>
      <c r="Z19" s="217"/>
    </row>
    <row r="20" spans="1:26">
      <c r="A20" s="216"/>
      <c r="B20" s="147"/>
      <c r="C20" s="147"/>
      <c r="D20" s="217"/>
      <c r="E20" s="132"/>
      <c r="F20" s="132"/>
      <c r="G20" s="147"/>
      <c r="H20" s="147"/>
      <c r="I20" s="133"/>
      <c r="J20" s="132"/>
      <c r="K20" s="132"/>
      <c r="L20" s="132"/>
      <c r="M20" s="132"/>
      <c r="N20" s="132"/>
      <c r="O20" s="132"/>
      <c r="P20" s="133"/>
      <c r="Q20" s="133"/>
      <c r="R20" s="134"/>
      <c r="S20" s="240"/>
      <c r="T20" s="134"/>
      <c r="U20" s="217"/>
      <c r="V20" s="219"/>
      <c r="W20" s="247"/>
      <c r="X20" s="217"/>
      <c r="Y20" s="220"/>
      <c r="Z20" s="246"/>
    </row>
    <row r="21" spans="1:26">
      <c r="A21" s="216"/>
      <c r="B21" s="147"/>
      <c r="C21" s="147"/>
      <c r="D21" s="217"/>
      <c r="E21" s="132"/>
      <c r="F21" s="217"/>
      <c r="G21" s="147"/>
      <c r="H21" s="147"/>
      <c r="I21" s="133"/>
      <c r="J21" s="132"/>
      <c r="K21" s="132"/>
      <c r="L21" s="132"/>
      <c r="M21" s="132"/>
      <c r="N21" s="132"/>
      <c r="O21" s="132"/>
      <c r="P21" s="133"/>
      <c r="Q21" s="133"/>
      <c r="R21" s="134"/>
      <c r="S21" s="240"/>
      <c r="T21" s="134"/>
      <c r="U21" s="244"/>
      <c r="V21" s="219"/>
      <c r="W21" s="252"/>
      <c r="X21" s="217"/>
      <c r="Y21" s="220"/>
      <c r="Z21" s="246"/>
    </row>
    <row r="22" spans="1:26">
      <c r="A22" s="216"/>
      <c r="B22" s="147"/>
      <c r="C22" s="147"/>
      <c r="D22" s="217"/>
      <c r="E22" s="132"/>
      <c r="F22" s="217"/>
      <c r="G22" s="147"/>
      <c r="H22" s="147"/>
      <c r="I22" s="133"/>
      <c r="J22" s="132"/>
      <c r="K22" s="132"/>
      <c r="L22" s="132"/>
      <c r="M22" s="132"/>
      <c r="N22" s="132"/>
      <c r="O22" s="132"/>
      <c r="P22" s="133"/>
      <c r="Q22" s="133"/>
      <c r="R22" s="134"/>
      <c r="S22" s="240"/>
      <c r="T22" s="134"/>
      <c r="U22" s="244"/>
      <c r="V22" s="219"/>
      <c r="W22" s="252"/>
      <c r="X22" s="217"/>
      <c r="Y22" s="220"/>
      <c r="Z22" s="246"/>
    </row>
    <row r="23" spans="1:26">
      <c r="A23" s="216"/>
      <c r="B23" s="147"/>
      <c r="C23" s="147"/>
      <c r="D23" s="217"/>
      <c r="E23" s="132"/>
      <c r="F23" s="217"/>
      <c r="G23" s="147"/>
      <c r="H23" s="147"/>
      <c r="I23" s="133"/>
      <c r="J23" s="132"/>
      <c r="K23" s="132"/>
      <c r="L23" s="132"/>
      <c r="M23" s="132"/>
      <c r="N23" s="132"/>
      <c r="O23" s="132"/>
      <c r="P23" s="133"/>
      <c r="Q23" s="133"/>
      <c r="R23" s="134"/>
      <c r="S23" s="240"/>
      <c r="T23" s="134"/>
      <c r="U23" s="244"/>
      <c r="V23" s="219"/>
      <c r="W23" s="252"/>
      <c r="X23" s="217"/>
      <c r="Y23" s="220"/>
      <c r="Z23" s="246"/>
    </row>
    <row r="24" spans="1:26">
      <c r="A24" s="216"/>
      <c r="B24" s="147"/>
      <c r="C24" s="147"/>
      <c r="D24" s="217"/>
      <c r="E24" s="132"/>
      <c r="F24" s="217"/>
      <c r="G24" s="147"/>
      <c r="H24" s="147"/>
      <c r="I24" s="133"/>
      <c r="J24" s="132"/>
      <c r="K24" s="132"/>
      <c r="L24" s="132"/>
      <c r="M24" s="132"/>
      <c r="N24" s="132"/>
      <c r="O24" s="132"/>
      <c r="P24" s="133"/>
      <c r="Q24" s="133"/>
      <c r="R24" s="134"/>
      <c r="S24" s="240"/>
      <c r="T24" s="134"/>
      <c r="U24" s="244"/>
      <c r="V24" s="219"/>
      <c r="W24" s="252"/>
      <c r="X24" s="217"/>
      <c r="Y24" s="220"/>
      <c r="Z24" s="246"/>
    </row>
    <row r="25" spans="1:26">
      <c r="A25" s="216"/>
      <c r="B25" s="147"/>
      <c r="C25" s="147"/>
      <c r="D25" s="217"/>
      <c r="E25" s="132"/>
      <c r="F25" s="217"/>
      <c r="G25" s="147"/>
      <c r="H25" s="147"/>
      <c r="I25" s="133"/>
      <c r="J25" s="132"/>
      <c r="K25" s="132"/>
      <c r="L25" s="132"/>
      <c r="M25" s="132"/>
      <c r="N25" s="132"/>
      <c r="O25" s="132"/>
      <c r="P25" s="133"/>
      <c r="Q25" s="133"/>
      <c r="R25" s="134"/>
      <c r="S25" s="240"/>
      <c r="T25" s="134"/>
      <c r="U25" s="217"/>
      <c r="V25" s="219"/>
      <c r="W25" s="252"/>
      <c r="X25" s="217"/>
      <c r="Y25" s="220"/>
      <c r="Z25" s="246"/>
    </row>
    <row r="26" spans="1:26">
      <c r="A26" s="216"/>
      <c r="B26" s="147"/>
      <c r="C26" s="147"/>
      <c r="D26" s="217"/>
      <c r="E26" s="132"/>
      <c r="F26" s="217"/>
      <c r="G26" s="147"/>
      <c r="H26" s="147"/>
      <c r="I26" s="133"/>
      <c r="J26" s="132"/>
      <c r="K26" s="132"/>
      <c r="L26" s="132"/>
      <c r="M26" s="132"/>
      <c r="N26" s="132"/>
      <c r="O26" s="132"/>
      <c r="P26" s="133"/>
      <c r="Q26" s="133"/>
      <c r="R26" s="134"/>
      <c r="S26" s="240"/>
      <c r="T26" s="134"/>
      <c r="U26" s="244"/>
      <c r="V26" s="219"/>
      <c r="W26" s="252"/>
      <c r="X26" s="217"/>
      <c r="Y26" s="220"/>
      <c r="Z26" s="246"/>
    </row>
    <row r="27" spans="1:26">
      <c r="A27" s="216"/>
      <c r="B27" s="147"/>
      <c r="C27" s="147"/>
      <c r="D27" s="217"/>
      <c r="E27" s="132"/>
      <c r="F27" s="217"/>
      <c r="G27" s="147"/>
      <c r="H27" s="147"/>
      <c r="I27" s="218"/>
      <c r="J27" s="132"/>
      <c r="K27" s="132"/>
      <c r="L27" s="132"/>
      <c r="M27" s="132"/>
      <c r="N27" s="132"/>
      <c r="O27" s="132"/>
      <c r="P27" s="133"/>
      <c r="Q27" s="133"/>
      <c r="R27" s="134"/>
      <c r="S27" s="240"/>
      <c r="T27" s="134"/>
      <c r="U27" s="244"/>
      <c r="V27" s="219"/>
      <c r="W27" s="252"/>
      <c r="X27" s="217"/>
      <c r="Y27" s="220"/>
      <c r="Z27" s="246"/>
    </row>
    <row r="28" spans="1:26">
      <c r="A28" s="216"/>
      <c r="B28" s="147"/>
      <c r="C28" s="147"/>
      <c r="D28" s="217"/>
      <c r="E28" s="132"/>
      <c r="F28" s="217"/>
      <c r="G28" s="147"/>
      <c r="H28" s="147"/>
      <c r="I28" s="218"/>
      <c r="J28" s="132"/>
      <c r="K28" s="132"/>
      <c r="L28" s="132"/>
      <c r="M28" s="132"/>
      <c r="N28" s="132"/>
      <c r="O28" s="132"/>
      <c r="P28" s="133"/>
      <c r="Q28" s="133"/>
      <c r="R28" s="134"/>
      <c r="S28" s="240"/>
      <c r="T28" s="134"/>
      <c r="U28" s="217"/>
      <c r="V28" s="219"/>
      <c r="W28" s="252"/>
      <c r="X28" s="217"/>
      <c r="Y28" s="220"/>
      <c r="Z28" s="246"/>
    </row>
    <row r="29" spans="1:26">
      <c r="A29" s="216"/>
      <c r="B29" s="147"/>
      <c r="C29" s="147"/>
      <c r="D29" s="217"/>
      <c r="E29" s="132"/>
      <c r="F29" s="217"/>
      <c r="G29" s="147"/>
      <c r="H29" s="147"/>
      <c r="I29" s="218"/>
      <c r="J29" s="132"/>
      <c r="K29" s="132"/>
      <c r="L29" s="132"/>
      <c r="M29" s="132"/>
      <c r="N29" s="132"/>
      <c r="O29" s="132"/>
      <c r="P29" s="133"/>
      <c r="Q29" s="133"/>
      <c r="R29" s="134"/>
      <c r="S29" s="240"/>
      <c r="T29" s="134"/>
      <c r="U29" s="217"/>
      <c r="V29" s="219"/>
      <c r="W29" s="252"/>
      <c r="X29" s="217"/>
      <c r="Y29" s="220"/>
      <c r="Z29" s="246"/>
    </row>
    <row r="30" spans="1:26">
      <c r="A30" s="216"/>
      <c r="B30" s="147"/>
      <c r="C30" s="147"/>
      <c r="D30" s="217"/>
      <c r="E30" s="217"/>
      <c r="F30" s="217"/>
      <c r="G30" s="147"/>
      <c r="H30" s="147"/>
      <c r="I30" s="218"/>
      <c r="J30" s="132"/>
      <c r="K30" s="132"/>
      <c r="L30" s="132"/>
      <c r="M30" s="132"/>
      <c r="N30" s="132"/>
      <c r="O30" s="132"/>
      <c r="P30" s="133"/>
      <c r="Q30" s="133"/>
      <c r="R30" s="134"/>
      <c r="S30" s="240"/>
      <c r="T30" s="134"/>
      <c r="U30" s="244"/>
      <c r="V30" s="219"/>
      <c r="W30" s="253"/>
      <c r="X30" s="217"/>
      <c r="Y30" s="220"/>
      <c r="Z30" s="246"/>
    </row>
    <row r="31" spans="1:26">
      <c r="A31" s="216"/>
      <c r="B31" s="147"/>
      <c r="C31" s="147"/>
      <c r="D31" s="217"/>
      <c r="E31" s="217"/>
      <c r="F31" s="217"/>
      <c r="G31" s="147"/>
      <c r="H31" s="147"/>
      <c r="I31" s="218"/>
      <c r="J31" s="132"/>
      <c r="K31" s="132"/>
      <c r="L31" s="132"/>
      <c r="M31" s="132"/>
      <c r="N31" s="132"/>
      <c r="O31" s="132"/>
      <c r="P31" s="133"/>
      <c r="Q31" s="133"/>
      <c r="R31" s="134"/>
      <c r="S31" s="240"/>
      <c r="T31" s="134"/>
      <c r="U31" s="244"/>
      <c r="V31" s="219"/>
      <c r="W31" s="252"/>
      <c r="X31" s="217"/>
      <c r="Y31" s="220"/>
      <c r="Z31" s="246"/>
    </row>
    <row r="32" spans="1:26">
      <c r="A32" s="216"/>
      <c r="B32" s="147"/>
      <c r="C32" s="147"/>
      <c r="D32" s="217"/>
      <c r="E32" s="217"/>
      <c r="F32" s="217"/>
      <c r="G32" s="147"/>
      <c r="H32" s="147"/>
      <c r="I32" s="218"/>
      <c r="J32" s="132"/>
      <c r="K32" s="132"/>
      <c r="L32" s="132"/>
      <c r="M32" s="132"/>
      <c r="N32" s="132"/>
      <c r="O32" s="132"/>
      <c r="P32" s="133"/>
      <c r="Q32" s="133"/>
      <c r="R32" s="134"/>
      <c r="S32" s="240"/>
      <c r="T32" s="134"/>
      <c r="U32" s="244"/>
      <c r="V32" s="219"/>
      <c r="W32" s="252"/>
      <c r="X32" s="217"/>
      <c r="Y32" s="220"/>
      <c r="Z32" s="246"/>
    </row>
    <row r="33" spans="1:26">
      <c r="A33" s="216"/>
      <c r="B33" s="147"/>
      <c r="C33" s="147"/>
      <c r="D33" s="217"/>
      <c r="E33" s="217"/>
      <c r="F33" s="217"/>
      <c r="G33" s="147"/>
      <c r="H33" s="147"/>
      <c r="I33" s="218"/>
      <c r="J33" s="132"/>
      <c r="K33" s="132"/>
      <c r="L33" s="132"/>
      <c r="M33" s="132"/>
      <c r="N33" s="132"/>
      <c r="O33" s="132"/>
      <c r="P33" s="133"/>
      <c r="Q33" s="133"/>
      <c r="R33" s="134"/>
      <c r="S33" s="240"/>
      <c r="T33" s="134"/>
      <c r="U33" s="244"/>
      <c r="V33" s="219"/>
      <c r="W33" s="252"/>
      <c r="X33" s="217"/>
      <c r="Y33" s="220"/>
      <c r="Z33" s="246"/>
    </row>
    <row r="34" spans="1:26">
      <c r="A34" s="216"/>
      <c r="B34" s="147"/>
      <c r="C34" s="147"/>
      <c r="D34" s="217"/>
      <c r="E34" s="217"/>
      <c r="F34" s="217"/>
      <c r="G34" s="147"/>
      <c r="H34" s="147"/>
      <c r="I34" s="218"/>
      <c r="J34" s="132"/>
      <c r="K34" s="132"/>
      <c r="L34" s="132"/>
      <c r="M34" s="132"/>
      <c r="N34" s="132"/>
      <c r="O34" s="132"/>
      <c r="P34" s="133"/>
      <c r="Q34" s="133"/>
      <c r="R34" s="134"/>
      <c r="S34" s="240"/>
      <c r="T34" s="134"/>
      <c r="U34" s="244"/>
      <c r="V34" s="219"/>
      <c r="W34" s="252"/>
      <c r="X34" s="217"/>
      <c r="Y34" s="220"/>
      <c r="Z34" s="246"/>
    </row>
    <row r="35" spans="1:26">
      <c r="A35" s="216"/>
      <c r="B35" s="147"/>
      <c r="C35" s="147"/>
      <c r="D35" s="217"/>
      <c r="E35" s="217"/>
      <c r="F35" s="217"/>
      <c r="G35" s="147"/>
      <c r="H35" s="147"/>
      <c r="I35" s="218"/>
      <c r="J35" s="132"/>
      <c r="K35" s="132"/>
      <c r="L35" s="132"/>
      <c r="M35" s="132"/>
      <c r="N35" s="132"/>
      <c r="O35" s="132"/>
      <c r="P35" s="133"/>
      <c r="Q35" s="133"/>
      <c r="R35" s="134"/>
      <c r="S35" s="240"/>
      <c r="T35" s="134"/>
      <c r="U35" s="244"/>
      <c r="V35" s="219"/>
      <c r="W35" s="252"/>
      <c r="X35" s="217"/>
      <c r="Y35" s="220"/>
      <c r="Z35" s="246"/>
    </row>
    <row r="36" spans="1:26">
      <c r="A36" s="216"/>
      <c r="B36" s="147"/>
      <c r="C36" s="147"/>
      <c r="D36" s="217"/>
      <c r="E36" s="217"/>
      <c r="F36" s="217"/>
      <c r="G36" s="147"/>
      <c r="H36" s="147"/>
      <c r="I36" s="218"/>
      <c r="J36" s="132"/>
      <c r="K36" s="132"/>
      <c r="L36" s="132"/>
      <c r="M36" s="132"/>
      <c r="N36" s="132"/>
      <c r="O36" s="132"/>
      <c r="P36" s="133"/>
      <c r="Q36" s="133"/>
      <c r="R36" s="134"/>
      <c r="S36" s="240"/>
      <c r="T36" s="134"/>
      <c r="U36" s="217"/>
      <c r="V36" s="219"/>
      <c r="W36" s="252"/>
      <c r="X36" s="217"/>
      <c r="Y36" s="220"/>
      <c r="Z36" s="246"/>
    </row>
    <row r="37" spans="1:26">
      <c r="A37" s="216"/>
      <c r="B37" s="147"/>
      <c r="C37" s="147"/>
      <c r="D37" s="217"/>
      <c r="E37" s="217"/>
      <c r="F37" s="217"/>
      <c r="G37" s="147"/>
      <c r="H37" s="147"/>
      <c r="I37" s="218"/>
      <c r="J37" s="132"/>
      <c r="K37" s="132"/>
      <c r="L37" s="132"/>
      <c r="M37" s="132"/>
      <c r="N37" s="132"/>
      <c r="O37" s="132"/>
      <c r="P37" s="133"/>
      <c r="Q37" s="133"/>
      <c r="R37" s="134"/>
      <c r="S37" s="240"/>
      <c r="T37" s="134"/>
      <c r="U37" s="217"/>
      <c r="V37" s="219"/>
      <c r="W37" s="252"/>
      <c r="X37" s="217"/>
      <c r="Y37" s="220"/>
      <c r="Z37" s="246"/>
    </row>
    <row r="38" spans="1:26">
      <c r="A38" s="229"/>
      <c r="B38" s="230"/>
      <c r="C38" s="230"/>
      <c r="D38" s="231"/>
      <c r="E38" s="231"/>
      <c r="F38" s="231"/>
      <c r="G38" s="230"/>
      <c r="H38" s="230"/>
      <c r="I38" s="232"/>
      <c r="J38" s="132"/>
      <c r="K38" s="132"/>
      <c r="L38" s="132"/>
      <c r="M38" s="132"/>
      <c r="N38" s="132"/>
      <c r="O38" s="132"/>
      <c r="P38" s="133"/>
      <c r="Q38" s="133"/>
      <c r="R38" s="134"/>
      <c r="S38" s="240"/>
      <c r="T38" s="134"/>
      <c r="U38" s="245"/>
      <c r="V38" s="233"/>
      <c r="W38" s="254"/>
      <c r="X38" s="217"/>
      <c r="Y38" s="220"/>
      <c r="Z38" s="246"/>
    </row>
    <row r="39" spans="1:26">
      <c r="A39" s="216"/>
      <c r="B39" s="147"/>
      <c r="C39" s="147"/>
      <c r="D39" s="217"/>
      <c r="E39" s="217"/>
      <c r="F39" s="217"/>
      <c r="G39" s="147"/>
      <c r="H39" s="147"/>
      <c r="I39" s="218"/>
      <c r="J39" s="132"/>
      <c r="K39" s="132"/>
      <c r="L39" s="132"/>
      <c r="M39" s="132"/>
      <c r="N39" s="132"/>
      <c r="O39" s="132"/>
      <c r="P39" s="133"/>
      <c r="Q39" s="133"/>
      <c r="R39" s="134"/>
      <c r="S39" s="240"/>
      <c r="T39" s="134"/>
      <c r="U39" s="217"/>
      <c r="V39" s="219"/>
      <c r="W39" s="252"/>
      <c r="X39" s="217"/>
      <c r="Y39" s="220"/>
      <c r="Z39" s="246"/>
    </row>
    <row r="40" spans="1:26">
      <c r="A40" s="216"/>
      <c r="B40" s="147"/>
      <c r="C40" s="147"/>
      <c r="D40" s="217"/>
      <c r="E40" s="217"/>
      <c r="F40" s="217"/>
      <c r="G40" s="147"/>
      <c r="H40" s="147"/>
      <c r="I40" s="218"/>
      <c r="J40" s="132"/>
      <c r="K40" s="132"/>
      <c r="L40" s="132"/>
      <c r="M40" s="132"/>
      <c r="N40" s="132"/>
      <c r="O40" s="132"/>
      <c r="P40" s="133"/>
      <c r="Q40" s="133"/>
      <c r="R40" s="134"/>
      <c r="S40" s="240"/>
      <c r="T40" s="134"/>
      <c r="U40" s="217"/>
      <c r="V40" s="219"/>
      <c r="W40" s="252"/>
      <c r="X40" s="217"/>
      <c r="Y40" s="220"/>
      <c r="Z40" s="246"/>
    </row>
    <row r="41" spans="1:26">
      <c r="A41" s="216"/>
      <c r="B41" s="147"/>
      <c r="C41" s="147"/>
      <c r="D41" s="217"/>
      <c r="E41" s="217"/>
      <c r="F41" s="217"/>
      <c r="G41" s="147"/>
      <c r="H41" s="147"/>
      <c r="I41" s="218"/>
      <c r="J41" s="132"/>
      <c r="K41" s="132"/>
      <c r="L41" s="132"/>
      <c r="M41" s="132"/>
      <c r="N41" s="132"/>
      <c r="O41" s="132"/>
      <c r="P41" s="133"/>
      <c r="Q41" s="133"/>
      <c r="R41" s="134"/>
      <c r="S41" s="240"/>
      <c r="T41" s="134"/>
      <c r="U41" s="244"/>
      <c r="V41" s="219"/>
      <c r="W41" s="252"/>
      <c r="X41" s="217"/>
      <c r="Y41" s="220"/>
      <c r="Z41" s="246"/>
    </row>
    <row r="42" spans="1:26">
      <c r="A42" s="216"/>
      <c r="B42" s="147"/>
      <c r="C42" s="147"/>
      <c r="D42" s="217"/>
      <c r="E42" s="217"/>
      <c r="F42" s="217"/>
      <c r="G42" s="147"/>
      <c r="H42" s="147"/>
      <c r="I42" s="218"/>
      <c r="J42" s="132"/>
      <c r="K42" s="132"/>
      <c r="L42" s="132"/>
      <c r="M42" s="132"/>
      <c r="N42" s="132"/>
      <c r="O42" s="132"/>
      <c r="P42" s="133"/>
      <c r="Q42" s="133"/>
      <c r="R42" s="134"/>
      <c r="S42" s="240"/>
      <c r="T42" s="134"/>
      <c r="U42" s="244"/>
      <c r="V42" s="219"/>
      <c r="W42" s="253"/>
      <c r="X42" s="217"/>
      <c r="Y42" s="220"/>
      <c r="Z42" s="246"/>
    </row>
    <row r="43" spans="1:26">
      <c r="A43" s="216"/>
      <c r="B43" s="147"/>
      <c r="C43" s="147"/>
      <c r="D43" s="217"/>
      <c r="E43" s="217"/>
      <c r="F43" s="217"/>
      <c r="G43" s="147"/>
      <c r="H43" s="147"/>
      <c r="I43" s="218"/>
      <c r="J43" s="132"/>
      <c r="K43" s="132"/>
      <c r="L43" s="132"/>
      <c r="M43" s="132"/>
      <c r="N43" s="132"/>
      <c r="O43" s="132"/>
      <c r="P43" s="133"/>
      <c r="Q43" s="133"/>
      <c r="R43" s="134"/>
      <c r="S43" s="240"/>
      <c r="T43" s="134"/>
      <c r="U43" s="244"/>
      <c r="V43" s="219"/>
      <c r="W43" s="252"/>
      <c r="X43" s="217"/>
      <c r="Y43" s="220"/>
      <c r="Z43" s="246"/>
    </row>
    <row r="44" spans="1:26">
      <c r="A44" s="216"/>
      <c r="B44" s="147"/>
      <c r="C44" s="147"/>
      <c r="D44" s="217"/>
      <c r="E44" s="217"/>
      <c r="F44" s="217"/>
      <c r="G44" s="147"/>
      <c r="H44" s="147"/>
      <c r="I44" s="218"/>
      <c r="J44" s="132"/>
      <c r="K44" s="132"/>
      <c r="L44" s="132"/>
      <c r="M44" s="132"/>
      <c r="N44" s="132"/>
      <c r="O44" s="132"/>
      <c r="P44" s="133"/>
      <c r="Q44" s="133"/>
      <c r="R44" s="134"/>
      <c r="S44" s="240"/>
      <c r="T44" s="134"/>
      <c r="U44" s="244"/>
      <c r="V44" s="219"/>
      <c r="W44" s="253"/>
      <c r="X44" s="217"/>
      <c r="Y44" s="220"/>
      <c r="Z44" s="246"/>
    </row>
    <row r="45" spans="1:26">
      <c r="A45" s="216"/>
      <c r="B45" s="147"/>
      <c r="C45" s="147"/>
      <c r="D45" s="217"/>
      <c r="E45" s="217"/>
      <c r="F45" s="217"/>
      <c r="G45" s="147"/>
      <c r="H45" s="147"/>
      <c r="I45" s="218"/>
      <c r="J45" s="132"/>
      <c r="K45" s="132"/>
      <c r="L45" s="132"/>
      <c r="M45" s="132"/>
      <c r="N45" s="132"/>
      <c r="O45" s="132"/>
      <c r="P45" s="133"/>
      <c r="Q45" s="133"/>
      <c r="R45" s="134"/>
      <c r="S45" s="240"/>
      <c r="T45" s="134"/>
      <c r="U45" s="217"/>
      <c r="V45" s="219"/>
      <c r="W45" s="298"/>
      <c r="X45" s="217"/>
      <c r="Y45" s="220"/>
      <c r="Z45" s="246"/>
    </row>
    <row r="46" spans="1:26">
      <c r="A46" s="216"/>
      <c r="B46" s="147"/>
      <c r="C46" s="147"/>
      <c r="D46" s="217"/>
      <c r="E46" s="217"/>
      <c r="F46" s="217"/>
      <c r="G46" s="147"/>
      <c r="H46" s="147"/>
      <c r="I46" s="218"/>
      <c r="J46" s="132"/>
      <c r="K46" s="132"/>
      <c r="L46" s="132"/>
      <c r="M46" s="132"/>
      <c r="N46" s="132"/>
      <c r="O46" s="132"/>
      <c r="P46" s="133"/>
      <c r="Q46" s="133"/>
      <c r="R46" s="134"/>
      <c r="S46" s="240"/>
      <c r="T46" s="134"/>
      <c r="U46" s="244"/>
      <c r="V46" s="219"/>
      <c r="W46" s="252"/>
      <c r="X46" s="217"/>
      <c r="Y46" s="220"/>
      <c r="Z46" s="246"/>
    </row>
    <row r="47" spans="1:26">
      <c r="A47" s="216"/>
      <c r="B47" s="147"/>
      <c r="C47" s="147"/>
      <c r="D47" s="217"/>
      <c r="E47" s="217"/>
      <c r="F47" s="217"/>
      <c r="G47" s="147"/>
      <c r="H47" s="147"/>
      <c r="I47" s="218"/>
      <c r="J47" s="132"/>
      <c r="K47" s="132"/>
      <c r="L47" s="132"/>
      <c r="M47" s="132"/>
      <c r="N47" s="132"/>
      <c r="O47" s="132"/>
      <c r="P47" s="133"/>
      <c r="Q47" s="133"/>
      <c r="R47" s="134"/>
      <c r="S47" s="240"/>
      <c r="T47" s="134"/>
      <c r="U47" s="244"/>
      <c r="V47" s="219"/>
      <c r="W47" s="253"/>
      <c r="X47" s="217"/>
      <c r="Y47" s="220"/>
      <c r="Z47" s="246"/>
    </row>
    <row r="48" spans="1:26">
      <c r="A48" s="216"/>
      <c r="B48" s="147"/>
      <c r="C48" s="147"/>
      <c r="D48" s="217"/>
      <c r="E48" s="217"/>
      <c r="F48" s="217"/>
      <c r="G48" s="147"/>
      <c r="H48" s="147"/>
      <c r="I48" s="218"/>
      <c r="J48" s="132"/>
      <c r="K48" s="132"/>
      <c r="L48" s="132"/>
      <c r="M48" s="132"/>
      <c r="N48" s="132"/>
      <c r="O48" s="132"/>
      <c r="P48" s="133"/>
      <c r="Q48" s="133"/>
      <c r="R48" s="134"/>
      <c r="S48" s="240"/>
      <c r="T48" s="134"/>
      <c r="U48" s="244"/>
      <c r="V48" s="219"/>
      <c r="W48" s="253"/>
      <c r="X48" s="217"/>
      <c r="Y48" s="220"/>
      <c r="Z48" s="246"/>
    </row>
    <row r="49" spans="1:26">
      <c r="A49" s="216"/>
      <c r="B49" s="147"/>
      <c r="C49" s="147"/>
      <c r="D49" s="217"/>
      <c r="E49" s="217"/>
      <c r="F49" s="217"/>
      <c r="G49" s="147"/>
      <c r="H49" s="147"/>
      <c r="I49" s="218"/>
      <c r="J49" s="132"/>
      <c r="K49" s="132"/>
      <c r="L49" s="132"/>
      <c r="M49" s="132"/>
      <c r="N49" s="132"/>
      <c r="O49" s="132"/>
      <c r="P49" s="133"/>
      <c r="Q49" s="133"/>
      <c r="R49" s="134"/>
      <c r="S49" s="240"/>
      <c r="T49" s="134"/>
      <c r="U49" s="244"/>
      <c r="V49" s="219"/>
      <c r="W49" s="253"/>
      <c r="X49" s="217"/>
      <c r="Y49" s="220"/>
      <c r="Z49" s="246"/>
    </row>
    <row r="50" spans="1:26">
      <c r="A50" s="216"/>
      <c r="B50" s="147"/>
      <c r="C50" s="147"/>
      <c r="D50" s="217"/>
      <c r="E50" s="217"/>
      <c r="F50" s="217"/>
      <c r="G50" s="147"/>
      <c r="H50" s="147"/>
      <c r="I50" s="218"/>
      <c r="J50" s="132"/>
      <c r="K50" s="132"/>
      <c r="L50" s="132"/>
      <c r="M50" s="132"/>
      <c r="N50" s="132"/>
      <c r="O50" s="132"/>
      <c r="P50" s="133"/>
      <c r="Q50" s="133"/>
      <c r="R50" s="134"/>
      <c r="S50" s="240"/>
      <c r="T50" s="134"/>
      <c r="U50" s="217"/>
      <c r="V50" s="219"/>
      <c r="W50" s="298"/>
      <c r="X50" s="217"/>
      <c r="Y50" s="220"/>
      <c r="Z50" s="246"/>
    </row>
    <row r="51" spans="1:26">
      <c r="A51" s="216"/>
      <c r="B51" s="147"/>
      <c r="C51" s="147"/>
      <c r="D51" s="217"/>
      <c r="E51" s="217"/>
      <c r="F51" s="217"/>
      <c r="G51" s="147"/>
      <c r="H51" s="147"/>
      <c r="I51" s="218"/>
      <c r="J51" s="217"/>
      <c r="K51" s="217"/>
      <c r="L51" s="217"/>
      <c r="M51" s="217"/>
      <c r="N51" s="132"/>
      <c r="O51" s="132"/>
      <c r="P51" s="133"/>
      <c r="Q51" s="218"/>
      <c r="R51" s="219"/>
      <c r="S51" s="243"/>
      <c r="T51" s="219"/>
      <c r="U51" s="244"/>
      <c r="V51" s="219"/>
      <c r="W51" s="252"/>
      <c r="X51" s="217"/>
      <c r="Y51" s="220"/>
      <c r="Z51" s="246"/>
    </row>
    <row r="52" spans="1:26">
      <c r="A52" s="216"/>
      <c r="B52" s="147"/>
      <c r="C52" s="147"/>
      <c r="D52" s="217"/>
      <c r="E52" s="217"/>
      <c r="F52" s="217"/>
      <c r="G52" s="147"/>
      <c r="H52" s="147"/>
      <c r="I52" s="218"/>
      <c r="J52" s="217"/>
      <c r="K52" s="217"/>
      <c r="L52" s="217"/>
      <c r="M52" s="217"/>
      <c r="N52" s="132"/>
      <c r="O52" s="132"/>
      <c r="P52" s="133"/>
      <c r="Q52" s="218"/>
      <c r="R52" s="219"/>
      <c r="S52" s="243"/>
      <c r="T52" s="219"/>
      <c r="U52" s="217"/>
      <c r="V52" s="219"/>
      <c r="W52" s="247"/>
      <c r="X52" s="217"/>
      <c r="Y52" s="220"/>
      <c r="Z52" s="246"/>
    </row>
    <row r="53" spans="1:26">
      <c r="A53" s="216"/>
      <c r="B53" s="147"/>
      <c r="C53" s="147"/>
      <c r="D53" s="217"/>
      <c r="E53" s="217"/>
      <c r="F53" s="217"/>
      <c r="G53" s="147"/>
      <c r="H53" s="147"/>
      <c r="I53" s="218"/>
      <c r="J53" s="217"/>
      <c r="K53" s="217"/>
      <c r="L53" s="217"/>
      <c r="M53" s="217"/>
      <c r="N53" s="132"/>
      <c r="O53" s="132"/>
      <c r="P53" s="133"/>
      <c r="Q53" s="218"/>
      <c r="R53" s="219"/>
      <c r="S53" s="243"/>
      <c r="T53" s="219"/>
      <c r="U53" s="244"/>
      <c r="V53" s="219"/>
      <c r="W53" s="252"/>
      <c r="X53" s="217"/>
      <c r="Y53" s="220"/>
      <c r="Z53" s="246"/>
    </row>
    <row r="54" spans="1:26">
      <c r="A54" s="216"/>
      <c r="B54" s="147"/>
      <c r="C54" s="147"/>
      <c r="D54" s="217"/>
      <c r="E54" s="217"/>
      <c r="F54" s="217"/>
      <c r="G54" s="147"/>
      <c r="H54" s="147"/>
      <c r="I54" s="218"/>
      <c r="J54" s="217"/>
      <c r="K54" s="217"/>
      <c r="L54" s="217"/>
      <c r="M54" s="217"/>
      <c r="N54" s="132"/>
      <c r="O54" s="132"/>
      <c r="P54" s="133"/>
      <c r="Q54" s="218"/>
      <c r="R54" s="219"/>
      <c r="S54" s="243"/>
      <c r="T54" s="219"/>
      <c r="U54" s="244"/>
      <c r="V54" s="219"/>
      <c r="W54" s="252"/>
      <c r="X54" s="217"/>
      <c r="Y54" s="220"/>
      <c r="Z54" s="246"/>
    </row>
    <row r="55" spans="1:26">
      <c r="A55" s="216"/>
      <c r="B55" s="147"/>
      <c r="C55" s="147"/>
      <c r="D55" s="217"/>
      <c r="E55" s="217"/>
      <c r="F55" s="217"/>
      <c r="G55" s="147"/>
      <c r="H55" s="147"/>
      <c r="I55" s="218"/>
      <c r="J55" s="217"/>
      <c r="K55" s="217"/>
      <c r="L55" s="217"/>
      <c r="M55" s="217"/>
      <c r="N55" s="132"/>
      <c r="O55" s="132"/>
      <c r="P55" s="133"/>
      <c r="Q55" s="218"/>
      <c r="R55" s="219"/>
      <c r="S55" s="243"/>
      <c r="T55" s="219"/>
      <c r="U55" s="244"/>
      <c r="V55" s="219"/>
      <c r="W55" s="252"/>
      <c r="X55" s="217"/>
      <c r="Y55" s="220"/>
      <c r="Z55" s="246"/>
    </row>
    <row r="56" spans="1:26">
      <c r="A56" s="216"/>
      <c r="B56" s="147"/>
      <c r="C56" s="147"/>
      <c r="D56" s="217"/>
      <c r="E56" s="217"/>
      <c r="F56" s="217"/>
      <c r="G56" s="147"/>
      <c r="H56" s="147"/>
      <c r="I56" s="218"/>
      <c r="J56" s="217"/>
      <c r="K56" s="217"/>
      <c r="L56" s="217"/>
      <c r="M56" s="217"/>
      <c r="N56" s="132"/>
      <c r="O56" s="132"/>
      <c r="P56" s="133"/>
      <c r="Q56" s="218"/>
      <c r="R56" s="219"/>
      <c r="S56" s="243"/>
      <c r="T56" s="219"/>
      <c r="U56" s="244"/>
      <c r="V56" s="219"/>
      <c r="W56" s="252"/>
      <c r="X56" s="217"/>
      <c r="Y56" s="220"/>
      <c r="Z56" s="246"/>
    </row>
    <row r="57" spans="1:26">
      <c r="A57" s="216"/>
      <c r="B57" s="147"/>
      <c r="C57" s="147"/>
      <c r="D57" s="217"/>
      <c r="E57" s="217"/>
      <c r="F57" s="217"/>
      <c r="G57" s="147"/>
      <c r="H57" s="147"/>
      <c r="I57" s="218"/>
      <c r="J57" s="217"/>
      <c r="K57" s="217"/>
      <c r="L57" s="217"/>
      <c r="M57" s="217"/>
      <c r="N57" s="132"/>
      <c r="O57" s="132"/>
      <c r="P57" s="133"/>
      <c r="Q57" s="218"/>
      <c r="R57" s="219"/>
      <c r="S57" s="243"/>
      <c r="T57" s="219"/>
      <c r="U57" s="244"/>
      <c r="V57" s="219"/>
      <c r="W57" s="252"/>
      <c r="X57" s="217"/>
      <c r="Y57" s="220"/>
      <c r="Z57" s="246"/>
    </row>
    <row r="58" spans="1:26">
      <c r="A58" s="216"/>
      <c r="B58" s="147"/>
      <c r="C58" s="147"/>
      <c r="D58" s="217"/>
      <c r="E58" s="217"/>
      <c r="F58" s="217"/>
      <c r="G58" s="147"/>
      <c r="H58" s="147"/>
      <c r="I58" s="218"/>
      <c r="J58" s="217"/>
      <c r="K58" s="217"/>
      <c r="L58" s="217"/>
      <c r="M58" s="217"/>
      <c r="N58" s="132"/>
      <c r="O58" s="132"/>
      <c r="P58" s="133"/>
      <c r="Q58" s="218"/>
      <c r="R58" s="219"/>
      <c r="S58" s="243"/>
      <c r="T58" s="219"/>
      <c r="U58" s="244"/>
      <c r="V58" s="219"/>
      <c r="W58" s="252"/>
      <c r="X58" s="217"/>
      <c r="Y58" s="220"/>
      <c r="Z58" s="246"/>
    </row>
    <row r="59" spans="1:26">
      <c r="A59" s="216"/>
      <c r="B59" s="147"/>
      <c r="C59" s="147"/>
      <c r="D59" s="217"/>
      <c r="E59" s="217"/>
      <c r="F59" s="217"/>
      <c r="G59" s="147"/>
      <c r="H59" s="147"/>
      <c r="I59" s="218"/>
      <c r="J59" s="217"/>
      <c r="K59" s="217"/>
      <c r="L59" s="217"/>
      <c r="M59" s="217"/>
      <c r="N59" s="132"/>
      <c r="O59" s="132"/>
      <c r="P59" s="133"/>
      <c r="Q59" s="218"/>
      <c r="R59" s="219"/>
      <c r="S59" s="243"/>
      <c r="T59" s="219"/>
      <c r="U59" s="244"/>
      <c r="V59" s="219"/>
      <c r="W59" s="247"/>
      <c r="X59" s="217"/>
      <c r="Y59" s="220"/>
      <c r="Z59" s="246"/>
    </row>
    <row r="60" spans="1:26">
      <c r="A60" s="216"/>
      <c r="B60" s="147"/>
      <c r="C60" s="147"/>
      <c r="D60" s="217"/>
      <c r="E60" s="217"/>
      <c r="F60" s="217"/>
      <c r="G60" s="147"/>
      <c r="H60" s="147"/>
      <c r="I60" s="218"/>
      <c r="J60" s="217"/>
      <c r="K60" s="217"/>
      <c r="L60" s="217"/>
      <c r="M60" s="217"/>
      <c r="N60" s="132"/>
      <c r="O60" s="132"/>
      <c r="P60" s="133"/>
      <c r="Q60" s="218"/>
      <c r="R60" s="219"/>
      <c r="S60" s="243"/>
      <c r="T60" s="219"/>
      <c r="U60" s="244"/>
      <c r="V60" s="219"/>
      <c r="W60" s="252"/>
      <c r="X60" s="217"/>
      <c r="Y60" s="220"/>
      <c r="Z60" s="246"/>
    </row>
    <row r="61" spans="1:26">
      <c r="A61" s="216"/>
      <c r="B61" s="147"/>
      <c r="C61" s="147"/>
      <c r="D61" s="217"/>
      <c r="E61" s="217"/>
      <c r="F61" s="217"/>
      <c r="G61" s="147"/>
      <c r="H61" s="147"/>
      <c r="I61" s="218"/>
      <c r="J61" s="217"/>
      <c r="K61" s="217"/>
      <c r="L61" s="217"/>
      <c r="M61" s="217"/>
      <c r="N61" s="132"/>
      <c r="O61" s="132"/>
      <c r="P61" s="133"/>
      <c r="Q61" s="218"/>
      <c r="R61" s="219"/>
      <c r="S61" s="243"/>
      <c r="T61" s="219"/>
      <c r="U61" s="244"/>
      <c r="V61" s="219"/>
      <c r="W61" s="244"/>
      <c r="X61" s="255"/>
      <c r="Y61" s="256"/>
      <c r="Z61" s="257"/>
    </row>
    <row r="62" spans="1:26">
      <c r="A62" s="216"/>
      <c r="B62" s="147"/>
      <c r="C62" s="147"/>
      <c r="D62" s="217"/>
      <c r="E62" s="217"/>
      <c r="F62" s="217"/>
      <c r="G62" s="147"/>
      <c r="H62" s="147"/>
      <c r="I62" s="218"/>
      <c r="J62" s="217"/>
      <c r="K62" s="217"/>
      <c r="L62" s="217"/>
      <c r="M62" s="217"/>
      <c r="N62" s="132"/>
      <c r="O62" s="132"/>
      <c r="P62" s="133"/>
      <c r="Q62" s="218"/>
      <c r="R62" s="219"/>
      <c r="S62" s="243"/>
      <c r="T62" s="219"/>
      <c r="U62" s="217"/>
      <c r="V62" s="219"/>
      <c r="W62" s="299"/>
      <c r="X62" s="247"/>
      <c r="Y62" s="220"/>
      <c r="Z62" s="246"/>
    </row>
    <row r="63" spans="1:26">
      <c r="A63" s="216"/>
      <c r="B63" s="147"/>
      <c r="C63" s="147"/>
      <c r="D63" s="217"/>
      <c r="E63" s="217"/>
      <c r="F63" s="217"/>
      <c r="G63" s="147"/>
      <c r="H63" s="147"/>
      <c r="I63" s="218"/>
      <c r="J63" s="217"/>
      <c r="K63" s="217"/>
      <c r="L63" s="217"/>
      <c r="M63" s="217"/>
      <c r="N63" s="132"/>
      <c r="O63" s="132"/>
      <c r="P63" s="133"/>
      <c r="Q63" s="218"/>
      <c r="R63" s="219"/>
      <c r="S63" s="243"/>
      <c r="T63" s="219"/>
      <c r="U63" s="264"/>
      <c r="V63" s="219"/>
      <c r="W63" s="264"/>
      <c r="X63" s="247"/>
      <c r="Y63" s="220"/>
      <c r="Z63" s="246"/>
    </row>
    <row r="64" spans="1:26">
      <c r="A64" s="216"/>
      <c r="B64" s="147"/>
      <c r="C64" s="147"/>
      <c r="D64" s="217"/>
      <c r="E64" s="217"/>
      <c r="F64" s="217"/>
      <c r="G64" s="147"/>
      <c r="H64" s="147"/>
      <c r="I64" s="218"/>
      <c r="J64" s="217"/>
      <c r="K64" s="217"/>
      <c r="L64" s="217"/>
      <c r="M64" s="217"/>
      <c r="N64" s="132"/>
      <c r="O64" s="132"/>
      <c r="P64" s="133"/>
      <c r="Q64" s="218"/>
      <c r="R64" s="219"/>
      <c r="S64" s="243"/>
      <c r="T64" s="219"/>
      <c r="U64" s="244"/>
      <c r="V64" s="219"/>
      <c r="W64" s="244"/>
      <c r="X64" s="247"/>
      <c r="Y64" s="220"/>
      <c r="Z64" s="246"/>
    </row>
    <row r="65" spans="1:26">
      <c r="A65" s="216"/>
      <c r="B65" s="147"/>
      <c r="C65" s="147"/>
      <c r="D65" s="217"/>
      <c r="E65" s="217"/>
      <c r="F65" s="217"/>
      <c r="G65" s="147"/>
      <c r="H65" s="147"/>
      <c r="I65" s="218"/>
      <c r="J65" s="217"/>
      <c r="K65" s="217"/>
      <c r="L65" s="217"/>
      <c r="M65" s="217"/>
      <c r="N65" s="132"/>
      <c r="O65" s="132"/>
      <c r="P65" s="133"/>
      <c r="Q65" s="218"/>
      <c r="R65" s="219"/>
      <c r="S65" s="243"/>
      <c r="T65" s="219"/>
      <c r="U65" s="244"/>
      <c r="V65" s="219"/>
      <c r="W65" s="244"/>
      <c r="X65" s="247"/>
      <c r="Y65" s="220"/>
      <c r="Z65" s="246"/>
    </row>
    <row r="66" spans="1:26">
      <c r="A66" s="216"/>
      <c r="B66" s="147"/>
      <c r="C66" s="147"/>
      <c r="D66" s="217"/>
      <c r="E66" s="217"/>
      <c r="F66" s="217"/>
      <c r="G66" s="147"/>
      <c r="H66" s="147"/>
      <c r="I66" s="218"/>
      <c r="J66" s="217"/>
      <c r="K66" s="217"/>
      <c r="L66" s="217"/>
      <c r="M66" s="217"/>
      <c r="N66" s="217"/>
      <c r="O66" s="217"/>
      <c r="P66" s="218"/>
      <c r="Q66" s="218"/>
      <c r="R66" s="219"/>
      <c r="S66" s="243"/>
      <c r="T66" s="219"/>
      <c r="U66" s="244"/>
      <c r="V66" s="219"/>
      <c r="W66" s="244"/>
      <c r="X66" s="247"/>
      <c r="Y66" s="220"/>
      <c r="Z66" s="246"/>
    </row>
    <row r="67" spans="1:26">
      <c r="A67" s="216"/>
      <c r="B67" s="147"/>
      <c r="C67" s="147"/>
      <c r="D67" s="217"/>
      <c r="E67" s="217"/>
      <c r="F67" s="217"/>
      <c r="G67" s="147"/>
      <c r="H67" s="147"/>
      <c r="I67" s="218"/>
      <c r="J67" s="217"/>
      <c r="K67" s="217"/>
      <c r="L67" s="217"/>
      <c r="M67" s="217"/>
      <c r="N67" s="217"/>
      <c r="O67" s="217"/>
      <c r="P67" s="218"/>
      <c r="Q67" s="218"/>
      <c r="R67" s="219"/>
      <c r="S67" s="243"/>
      <c r="T67" s="219"/>
      <c r="U67" s="244"/>
      <c r="V67" s="219"/>
      <c r="W67" s="244"/>
      <c r="X67" s="247"/>
      <c r="Y67" s="220"/>
      <c r="Z67" s="246"/>
    </row>
    <row r="68" spans="1:26">
      <c r="A68" s="216"/>
      <c r="B68" s="147"/>
      <c r="C68" s="147"/>
      <c r="D68" s="217"/>
      <c r="E68" s="217"/>
      <c r="F68" s="217"/>
      <c r="G68" s="147"/>
      <c r="H68" s="147"/>
      <c r="I68" s="218"/>
      <c r="J68" s="217"/>
      <c r="K68" s="217"/>
      <c r="L68" s="217"/>
      <c r="M68" s="217"/>
      <c r="N68" s="217"/>
      <c r="O68" s="217"/>
      <c r="P68" s="218"/>
      <c r="Q68" s="218"/>
      <c r="R68" s="219"/>
      <c r="S68" s="243"/>
      <c r="T68" s="219"/>
      <c r="U68" s="244"/>
      <c r="V68" s="219"/>
      <c r="W68" s="244"/>
      <c r="X68" s="247"/>
      <c r="Y68" s="220"/>
      <c r="Z68" s="246"/>
    </row>
    <row r="69" spans="1:26">
      <c r="A69" s="216"/>
      <c r="B69" s="147"/>
      <c r="C69" s="147"/>
      <c r="D69" s="217"/>
      <c r="E69" s="217"/>
      <c r="F69" s="217"/>
      <c r="G69" s="147"/>
      <c r="H69" s="147"/>
      <c r="I69" s="218"/>
      <c r="J69" s="217"/>
      <c r="K69" s="217"/>
      <c r="L69" s="217"/>
      <c r="M69" s="217"/>
      <c r="N69" s="217"/>
      <c r="O69" s="217"/>
      <c r="P69" s="218"/>
      <c r="Q69" s="218"/>
      <c r="R69" s="219"/>
      <c r="S69" s="243"/>
      <c r="T69" s="219"/>
      <c r="U69" s="244"/>
      <c r="V69" s="219"/>
      <c r="W69" s="244"/>
      <c r="X69" s="247"/>
      <c r="Y69" s="220"/>
      <c r="Z69" s="246"/>
    </row>
    <row r="70" spans="1:26">
      <c r="A70" s="216"/>
      <c r="B70" s="147"/>
      <c r="C70" s="147"/>
      <c r="D70" s="217"/>
      <c r="E70" s="217"/>
      <c r="F70" s="217"/>
      <c r="G70" s="147"/>
      <c r="H70" s="147"/>
      <c r="I70" s="218"/>
      <c r="J70" s="217"/>
      <c r="K70" s="217"/>
      <c r="L70" s="217"/>
      <c r="M70" s="217"/>
      <c r="N70" s="217"/>
      <c r="O70" s="217"/>
      <c r="P70" s="218"/>
      <c r="Q70" s="218"/>
      <c r="R70" s="219"/>
      <c r="S70" s="243"/>
      <c r="T70" s="219"/>
      <c r="U70" s="244"/>
      <c r="V70" s="219"/>
      <c r="W70" s="244"/>
      <c r="X70" s="247"/>
      <c r="Y70" s="220"/>
      <c r="Z70" s="246"/>
    </row>
    <row r="71" spans="1:26">
      <c r="A71" s="216"/>
      <c r="B71" s="147"/>
      <c r="C71" s="147"/>
      <c r="D71" s="217"/>
      <c r="E71" s="217"/>
      <c r="F71" s="217"/>
      <c r="G71" s="147"/>
      <c r="H71" s="147"/>
      <c r="I71" s="218"/>
      <c r="J71" s="217"/>
      <c r="K71" s="217"/>
      <c r="L71" s="217"/>
      <c r="M71" s="217"/>
      <c r="N71" s="217"/>
      <c r="O71" s="217"/>
      <c r="P71" s="218"/>
      <c r="Q71" s="218"/>
      <c r="R71" s="219"/>
      <c r="S71" s="243"/>
      <c r="T71" s="219"/>
      <c r="U71" s="244"/>
      <c r="V71" s="219"/>
      <c r="W71" s="244"/>
      <c r="X71" s="247"/>
      <c r="Y71" s="220"/>
      <c r="Z71" s="246"/>
    </row>
    <row r="72" spans="1:26">
      <c r="A72" s="216"/>
      <c r="B72" s="147"/>
      <c r="C72" s="147"/>
      <c r="D72" s="217"/>
      <c r="E72" s="217"/>
      <c r="F72" s="217"/>
      <c r="G72" s="147"/>
      <c r="H72" s="147"/>
      <c r="I72" s="218"/>
      <c r="J72" s="217"/>
      <c r="K72" s="217"/>
      <c r="L72" s="217"/>
      <c r="M72" s="217"/>
      <c r="N72" s="217"/>
      <c r="O72" s="217"/>
      <c r="P72" s="218"/>
      <c r="Q72" s="218"/>
      <c r="R72" s="219"/>
      <c r="S72" s="243"/>
      <c r="T72" s="219"/>
      <c r="U72" s="244"/>
      <c r="V72" s="219"/>
      <c r="W72" s="244"/>
      <c r="X72" s="247"/>
      <c r="Y72" s="220"/>
      <c r="Z72" s="246"/>
    </row>
    <row r="73" spans="1:26">
      <c r="A73" s="216"/>
      <c r="B73" s="147"/>
      <c r="C73" s="147"/>
      <c r="D73" s="217"/>
      <c r="E73" s="217"/>
      <c r="F73" s="217"/>
      <c r="G73" s="147"/>
      <c r="H73" s="147"/>
      <c r="I73" s="218"/>
      <c r="J73" s="217"/>
      <c r="K73" s="217"/>
      <c r="L73" s="217"/>
      <c r="M73" s="217"/>
      <c r="N73" s="217"/>
      <c r="O73" s="217"/>
      <c r="P73" s="218"/>
      <c r="Q73" s="218"/>
      <c r="R73" s="219"/>
      <c r="S73" s="243"/>
      <c r="T73" s="219"/>
      <c r="U73" s="244"/>
      <c r="V73" s="219"/>
      <c r="W73" s="244"/>
      <c r="X73" s="247"/>
      <c r="Y73" s="220"/>
      <c r="Z73" s="246"/>
    </row>
    <row r="74" spans="1:26">
      <c r="A74" s="216"/>
      <c r="B74" s="147"/>
      <c r="C74" s="147"/>
      <c r="D74" s="217"/>
      <c r="E74" s="217"/>
      <c r="F74" s="217"/>
      <c r="G74" s="147"/>
      <c r="H74" s="147"/>
      <c r="I74" s="218"/>
      <c r="J74" s="217"/>
      <c r="K74" s="217"/>
      <c r="L74" s="217"/>
      <c r="M74" s="217"/>
      <c r="N74" s="217"/>
      <c r="O74" s="217"/>
      <c r="P74" s="218"/>
      <c r="Q74" s="217"/>
      <c r="R74" s="219"/>
      <c r="S74" s="218"/>
      <c r="T74" s="219"/>
      <c r="U74" s="217"/>
      <c r="V74" s="219"/>
      <c r="W74" s="217"/>
      <c r="X74" s="247"/>
      <c r="Y74" s="220"/>
      <c r="Z74" s="246"/>
    </row>
    <row r="75" spans="1:26">
      <c r="A75" s="216"/>
      <c r="B75" s="147"/>
      <c r="C75" s="147"/>
      <c r="D75" s="217"/>
      <c r="E75" s="217"/>
      <c r="F75" s="217"/>
      <c r="G75" s="147"/>
      <c r="H75" s="147"/>
      <c r="I75" s="218"/>
      <c r="J75" s="217"/>
      <c r="K75" s="217"/>
      <c r="L75" s="217"/>
      <c r="M75" s="217"/>
      <c r="N75" s="217"/>
      <c r="O75" s="217"/>
      <c r="P75" s="218"/>
      <c r="Q75" s="217"/>
      <c r="R75" s="219"/>
      <c r="S75" s="218"/>
      <c r="T75" s="219"/>
      <c r="U75" s="217"/>
      <c r="V75" s="219"/>
      <c r="W75" s="217"/>
      <c r="X75" s="247"/>
      <c r="Y75" s="220"/>
      <c r="Z75" s="246"/>
    </row>
    <row r="76" spans="1:26">
      <c r="A76" s="216"/>
      <c r="B76" s="147"/>
      <c r="C76" s="147"/>
      <c r="D76" s="217"/>
      <c r="E76" s="217"/>
      <c r="F76" s="217"/>
      <c r="G76" s="147"/>
      <c r="H76" s="147"/>
      <c r="I76" s="218"/>
      <c r="J76" s="217"/>
      <c r="K76" s="217"/>
      <c r="L76" s="217"/>
      <c r="M76" s="217"/>
      <c r="N76" s="217"/>
      <c r="O76" s="217"/>
      <c r="P76" s="218"/>
      <c r="Q76" s="217"/>
      <c r="R76" s="219"/>
      <c r="S76" s="218"/>
      <c r="T76" s="219"/>
      <c r="U76" s="217"/>
      <c r="V76" s="219"/>
      <c r="W76" s="217"/>
      <c r="X76" s="247"/>
      <c r="Y76" s="220"/>
      <c r="Z76" s="246"/>
    </row>
    <row r="77" spans="1:26">
      <c r="A77" s="216"/>
      <c r="B77" s="147"/>
      <c r="C77" s="147"/>
      <c r="D77" s="217"/>
      <c r="E77" s="217"/>
      <c r="F77" s="217"/>
      <c r="G77" s="147"/>
      <c r="H77" s="147"/>
      <c r="I77" s="218"/>
      <c r="J77" s="217"/>
      <c r="K77" s="217"/>
      <c r="L77" s="217"/>
      <c r="M77" s="217"/>
      <c r="N77" s="217"/>
      <c r="O77" s="217"/>
      <c r="P77" s="218"/>
      <c r="Q77" s="217"/>
      <c r="R77" s="219"/>
      <c r="S77" s="218"/>
      <c r="T77" s="219"/>
      <c r="U77" s="217"/>
      <c r="V77" s="219"/>
      <c r="W77" s="217"/>
      <c r="X77" s="247"/>
      <c r="Y77" s="220"/>
      <c r="Z77" s="246"/>
    </row>
    <row r="78" spans="1:26">
      <c r="A78" s="216"/>
      <c r="B78" s="147"/>
      <c r="C78" s="147"/>
      <c r="D78" s="217"/>
      <c r="E78" s="217"/>
      <c r="F78" s="217"/>
      <c r="G78" s="147"/>
      <c r="H78" s="147"/>
      <c r="I78" s="218"/>
      <c r="J78" s="217"/>
      <c r="K78" s="217"/>
      <c r="L78" s="217"/>
      <c r="M78" s="217"/>
      <c r="N78" s="217"/>
      <c r="O78" s="217"/>
      <c r="P78" s="218"/>
      <c r="Q78" s="217"/>
      <c r="R78" s="219"/>
      <c r="S78" s="218"/>
      <c r="T78" s="219"/>
      <c r="U78" s="217"/>
      <c r="V78" s="219"/>
      <c r="W78" s="217"/>
      <c r="X78" s="247"/>
      <c r="Y78" s="220"/>
      <c r="Z78" s="246"/>
    </row>
    <row r="79" spans="1:26">
      <c r="A79" s="216"/>
      <c r="B79" s="147"/>
      <c r="C79" s="147"/>
      <c r="D79" s="217"/>
      <c r="E79" s="217"/>
      <c r="F79" s="217"/>
      <c r="G79" s="147"/>
      <c r="H79" s="147"/>
      <c r="I79" s="218"/>
      <c r="J79" s="217"/>
      <c r="K79" s="217"/>
      <c r="L79" s="217"/>
      <c r="M79" s="217"/>
      <c r="N79" s="217"/>
      <c r="O79" s="217"/>
      <c r="P79" s="218"/>
      <c r="Q79" s="217"/>
      <c r="R79" s="219"/>
      <c r="S79" s="218"/>
      <c r="T79" s="219"/>
      <c r="U79" s="217"/>
      <c r="V79" s="219"/>
      <c r="W79" s="217"/>
      <c r="X79" s="247"/>
      <c r="Y79" s="220"/>
      <c r="Z79" s="246"/>
    </row>
  </sheetData>
  <autoFilter ref="A1:Z73" xr:uid="{6F345E4F-0CB5-4F08-85DF-D69E1D75E7B8}"/>
  <dataValidations count="1">
    <dataValidation allowBlank="1" showInputMessage="1" showErrorMessage="1" sqref="I2:I26" xr:uid="{00000000-0002-0000-0500-000007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500-000000000000}">
          <x14:formula1>
            <xm:f>'D:\SVN Team Tester\Template\[DSR Template_V2.0.xlsx]Data Validation'!#REF!</xm:f>
          </x14:formula1>
          <xm:sqref>O1 E30:E1048576</xm:sqref>
        </x14:dataValidation>
        <x14:dataValidation type="list" allowBlank="1" showInputMessage="1" showErrorMessage="1" xr:uid="{00000000-0002-0000-0500-000001000000}">
          <x14:formula1>
            <xm:f>'Data Validation'!$F$2:$F$4</xm:f>
          </x14:formula1>
          <xm:sqref>O2:O65</xm:sqref>
        </x14:dataValidation>
        <x14:dataValidation type="list" allowBlank="1" showInputMessage="1" showErrorMessage="1" xr:uid="{00000000-0002-0000-0500-000002000000}">
          <x14:formula1>
            <xm:f>'Data Validation'!$E$2:$E$5</xm:f>
          </x14:formula1>
          <xm:sqref>N2:N65</xm:sqref>
        </x14:dataValidation>
        <x14:dataValidation type="list" allowBlank="1" showInputMessage="1" showErrorMessage="1" xr:uid="{00000000-0002-0000-0500-000003000000}">
          <x14:formula1>
            <xm:f>'Data Validation'!$G$2:$G$15</xm:f>
          </x14:formula1>
          <xm:sqref>M2:M50</xm:sqref>
        </x14:dataValidation>
        <x14:dataValidation type="list" allowBlank="1" showInputMessage="1" showErrorMessage="1" xr:uid="{00000000-0002-0000-0500-000008000000}">
          <x14:formula1>
            <xm:f>'Data Validation'!$H$2:$H$10</xm:f>
          </x14:formula1>
          <xm:sqref>P2:P65</xm:sqref>
        </x14:dataValidation>
        <x14:dataValidation type="list" allowBlank="1" showInputMessage="1" showErrorMessage="1" xr:uid="{00000000-0002-0000-0500-000004000000}">
          <x14:formula1>
            <xm:f>'Data Validation'!$A$2:$A$4</xm:f>
          </x14:formula1>
          <xm:sqref>D2:D19</xm:sqref>
        </x14:dataValidation>
        <x14:dataValidation type="list" allowBlank="1" showInputMessage="1" showErrorMessage="1" xr:uid="{70B126F8-4EC1-4157-9360-38EB89AE1B5F}">
          <x14:formula1>
            <xm:f>'Data Validation'!$I$2:$I$3</xm:f>
          </x14:formula1>
          <xm:sqref>F2:F20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V212"/>
  <sheetViews>
    <sheetView zoomScale="85" zoomScaleNormal="85" workbookViewId="0">
      <selection activeCell="H18" sqref="H18"/>
    </sheetView>
  </sheetViews>
  <sheetFormatPr defaultRowHeight="15"/>
  <cols>
    <col min="2" max="3" width="23.7109375" bestFit="1" customWidth="1"/>
    <col min="4" max="8" width="12.5703125" customWidth="1"/>
    <col min="10" max="15" width="11.5703125" customWidth="1"/>
    <col min="17" max="17" width="25.85546875" customWidth="1"/>
    <col min="18" max="22" width="11.7109375" customWidth="1"/>
  </cols>
  <sheetData>
    <row r="1" spans="2:22" ht="15.75" thickBot="1">
      <c r="B1" s="125"/>
      <c r="C1" s="125"/>
      <c r="D1" s="125"/>
      <c r="E1" s="125"/>
      <c r="F1" s="125"/>
      <c r="G1" s="125"/>
      <c r="H1" s="125"/>
      <c r="I1" s="125"/>
      <c r="J1" s="125"/>
      <c r="K1" s="125"/>
      <c r="L1" s="125"/>
      <c r="M1" s="125"/>
      <c r="N1" s="125"/>
      <c r="O1" s="125"/>
      <c r="P1" s="125"/>
      <c r="Q1" s="125"/>
      <c r="R1" s="125"/>
      <c r="S1" s="125"/>
      <c r="T1" s="125"/>
      <c r="U1" s="125"/>
      <c r="V1" s="125"/>
    </row>
    <row r="2" spans="2:22" ht="15.75" thickBot="1">
      <c r="B2" s="405" t="s">
        <v>368</v>
      </c>
      <c r="C2" s="368"/>
      <c r="D2" s="368"/>
      <c r="E2" s="368"/>
      <c r="F2" s="368"/>
      <c r="G2" s="368"/>
      <c r="H2" s="369"/>
      <c r="I2" s="125"/>
      <c r="J2" s="405" t="s">
        <v>369</v>
      </c>
      <c r="K2" s="368"/>
      <c r="L2" s="368"/>
      <c r="M2" s="368"/>
      <c r="N2" s="368"/>
      <c r="O2" s="369"/>
      <c r="P2" s="125"/>
      <c r="Q2" s="405" t="s">
        <v>370</v>
      </c>
      <c r="R2" s="368"/>
      <c r="S2" s="368"/>
      <c r="T2" s="368"/>
      <c r="U2" s="368"/>
      <c r="V2" s="369"/>
    </row>
    <row r="3" spans="2:22" ht="15.75" thickBot="1">
      <c r="B3" s="11" t="s">
        <v>37</v>
      </c>
      <c r="C3" s="11" t="s">
        <v>371</v>
      </c>
      <c r="D3" s="11" t="s">
        <v>109</v>
      </c>
      <c r="E3" s="11" t="s">
        <v>110</v>
      </c>
      <c r="F3" s="11" t="s">
        <v>372</v>
      </c>
      <c r="G3" s="11" t="s">
        <v>373</v>
      </c>
      <c r="H3" s="11" t="s">
        <v>7</v>
      </c>
      <c r="I3" s="125"/>
      <c r="J3" s="11" t="s">
        <v>374</v>
      </c>
      <c r="K3" s="11" t="s">
        <v>109</v>
      </c>
      <c r="L3" s="11" t="s">
        <v>110</v>
      </c>
      <c r="M3" s="11" t="s">
        <v>372</v>
      </c>
      <c r="N3" s="11" t="s">
        <v>373</v>
      </c>
      <c r="O3" s="11" t="s">
        <v>7</v>
      </c>
      <c r="P3" s="125"/>
      <c r="Q3" s="1" t="s">
        <v>37</v>
      </c>
      <c r="R3" s="113" t="s">
        <v>109</v>
      </c>
      <c r="S3" s="113" t="s">
        <v>110</v>
      </c>
      <c r="T3" s="113" t="s">
        <v>372</v>
      </c>
      <c r="U3" s="113" t="s">
        <v>373</v>
      </c>
      <c r="V3" s="113" t="s">
        <v>7</v>
      </c>
    </row>
    <row r="4" spans="2:22">
      <c r="B4" s="54" t="s">
        <v>322</v>
      </c>
      <c r="C4" s="54" t="s">
        <v>375</v>
      </c>
      <c r="D4" s="53">
        <f>SUM(COUNTIFS('Defect Dump'!N:N,$D$3,'Defect Dump'!M:M,B4))</f>
        <v>0</v>
      </c>
      <c r="E4" s="53">
        <f>SUM(COUNTIFS('Defect Dump'!N:N,$E$3,'Defect Dump'!M:M,B4))</f>
        <v>0</v>
      </c>
      <c r="F4" s="53">
        <f>SUM(COUNTIFS('Defect Dump'!N:N,$F$3,'Defect Dump'!M:M,B4))</f>
        <v>0</v>
      </c>
      <c r="G4" s="53">
        <f>SUM(COUNTIFS('Defect Dump'!N:N,$G$3,'Defect Dump'!M:M,B4))</f>
        <v>0</v>
      </c>
      <c r="H4" s="55">
        <f>SUM(D4:G4)</f>
        <v>0</v>
      </c>
      <c r="I4" s="125"/>
      <c r="J4" s="56" t="s">
        <v>376</v>
      </c>
      <c r="K4" s="53">
        <f>SUM(COUNTIFS('Defect Dump'!N:N,$K$3,'Defect Dump'!Y:Y,"&lt;=5"))</f>
        <v>0</v>
      </c>
      <c r="L4" s="53">
        <f>SUM(COUNTIFS('Defect Dump'!N:N,$L$3,'Defect Dump'!Y:Y,"&lt;=5"))</f>
        <v>0</v>
      </c>
      <c r="M4" s="53">
        <f>SUM(COUNTIFS('Defect Dump'!N:N,$M$3,'Defect Dump'!Y:Y,"&lt;=5"))</f>
        <v>0</v>
      </c>
      <c r="N4" s="53">
        <f>SUM(COUNTIFS('Defect Dump'!N:N,$N$3,'Defect Dump'!Y:Y,"&lt;=5"))</f>
        <v>0</v>
      </c>
      <c r="O4" s="55">
        <f>SUM(K4:N4)</f>
        <v>0</v>
      </c>
      <c r="P4" s="125"/>
      <c r="Q4" s="115" t="s">
        <v>363</v>
      </c>
      <c r="R4" s="53">
        <f>SUM(COUNTIFS('Defect Dump'!N:N,$R$3,'Defect Dump'!P:P,Table24[[#This Row],[Status]]))</f>
        <v>0</v>
      </c>
      <c r="S4" s="53">
        <f>SUM(COUNTIFS('Defect Dump'!N:N,$S$3,'Defect Dump'!P:P,Table24[[#This Row],[Status]]))</f>
        <v>1</v>
      </c>
      <c r="T4" s="53">
        <f>SUM(COUNTIFS('Defect Dump'!N:N,$T$3,'Defect Dump'!P:P,Table24[[#This Row],[Status]]))</f>
        <v>0</v>
      </c>
      <c r="U4" s="53">
        <f>SUM(COUNTIFS('Defect Dump'!N:N,$U$3,'Defect Dump'!P:P,Table24[[#This Row],[Status]]))</f>
        <v>0</v>
      </c>
      <c r="V4" s="53">
        <f>SUM(Table24[[#This Row],[Showstopper]:[Low]])</f>
        <v>1</v>
      </c>
    </row>
    <row r="5" spans="2:22">
      <c r="B5" s="54" t="s">
        <v>323</v>
      </c>
      <c r="C5" s="54" t="s">
        <v>377</v>
      </c>
      <c r="D5" s="53">
        <f>SUM(COUNTIFS('Defect Dump'!N:N,$D$3,'Defect Dump'!M:M,B5))</f>
        <v>0</v>
      </c>
      <c r="E5" s="53">
        <f>SUM(COUNTIFS('Defect Dump'!N:N,$E$3,'Defect Dump'!M:M,B5))</f>
        <v>0</v>
      </c>
      <c r="F5" s="53">
        <f>SUM(COUNTIFS('Defect Dump'!N:N,$F$3,'Defect Dump'!M:M,B5))</f>
        <v>0</v>
      </c>
      <c r="G5" s="53">
        <f>SUM(COUNTIFS('Defect Dump'!N:N,$G$3,'Defect Dump'!M:M,B5))</f>
        <v>0</v>
      </c>
      <c r="H5" s="55">
        <f t="shared" ref="H5:H17" si="0">SUM(D5:G5)</f>
        <v>0</v>
      </c>
      <c r="I5" s="125"/>
      <c r="J5" s="57" t="s">
        <v>378</v>
      </c>
      <c r="K5" s="53">
        <f>SUM(COUNTIFS('Defect Dump'!N:N,$K$3,'Defect Dump'!Y:Y,"&gt;=6",'Defect Dump'!Y:Y,"&lt;=10"))</f>
        <v>0</v>
      </c>
      <c r="L5" s="53">
        <f>SUM(COUNTIFS('Defect Dump'!N:N,$L$3,'Defect Dump'!Y:Y,"&gt;=6",'Defect Dump'!Y:Y,"&lt;=10"))</f>
        <v>0</v>
      </c>
      <c r="M5" s="53">
        <f>SUM(COUNTIFS('Defect Dump'!N:N,$M$3,'Defect Dump'!Y:Y,"&gt;=6",'Defect Dump'!Y:Y,"&lt;=10"))</f>
        <v>0</v>
      </c>
      <c r="N5" s="53">
        <f>SUM(COUNTIFS('Defect Dump'!N:N,$N$3,'Defect Dump'!Y:Y,"&gt;=6",'Defect Dump'!Y:Y,"&lt;=10"))</f>
        <v>0</v>
      </c>
      <c r="O5" s="55">
        <f>SUM(K5:N5)</f>
        <v>0</v>
      </c>
      <c r="P5" s="125"/>
      <c r="Q5" s="116" t="s">
        <v>379</v>
      </c>
      <c r="R5" s="53">
        <f>SUM(COUNTIFS('Defect Dump'!N:N,$R$3,'Defect Dump'!P:P,Table24[[#This Row],[Status]]))</f>
        <v>0</v>
      </c>
      <c r="S5" s="53">
        <f>SUM(COUNTIFS('Defect Dump'!N:N,$S$3,'Defect Dump'!P:P,Table24[[#This Row],[Status]]))</f>
        <v>0</v>
      </c>
      <c r="T5" s="53">
        <f>SUM(COUNTIFS('Defect Dump'!N:N,$T$3,'Defect Dump'!P:P,Table24[[#This Row],[Status]]))</f>
        <v>0</v>
      </c>
      <c r="U5" s="53">
        <f>SUM(COUNTIFS('Defect Dump'!N:N,$U$3,'Defect Dump'!P:P,Table24[[#This Row],[Status]]))</f>
        <v>0</v>
      </c>
      <c r="V5" s="53">
        <f>SUM(Table24[[#This Row],[Showstopper]:[Low]])</f>
        <v>0</v>
      </c>
    </row>
    <row r="6" spans="2:22">
      <c r="B6" s="54" t="s">
        <v>324</v>
      </c>
      <c r="C6" s="54" t="s">
        <v>377</v>
      </c>
      <c r="D6" s="53">
        <f>SUM(COUNTIFS('Defect Dump'!N:N,$D$3,'Defect Dump'!M:M,B6))</f>
        <v>0</v>
      </c>
      <c r="E6" s="53">
        <f>SUM(COUNTIFS('Defect Dump'!N:N,$E$3,'Defect Dump'!M:M,B6))</f>
        <v>0</v>
      </c>
      <c r="F6" s="53">
        <f>SUM(COUNTIFS('Defect Dump'!N:N,$F$3,'Defect Dump'!M:M,B6))</f>
        <v>0</v>
      </c>
      <c r="G6" s="53">
        <f>SUM(COUNTIFS('Defect Dump'!N:N,$G$3,'Defect Dump'!M:M,B6))</f>
        <v>0</v>
      </c>
      <c r="H6" s="55">
        <f t="shared" si="0"/>
        <v>0</v>
      </c>
      <c r="I6" s="125"/>
      <c r="J6" s="57" t="s">
        <v>380</v>
      </c>
      <c r="K6" s="53">
        <f>SUM(COUNTIFS('Defect Dump'!N:N,$K$3,'Defect Dump'!Y:Y,"&gt;=11",'Defect Dump'!Y:Y,"&lt;=15"))</f>
        <v>0</v>
      </c>
      <c r="L6" s="53">
        <f>SUM(COUNTIFS('Defect Dump'!N:N,$L$3,'Defect Dump'!Y:Y,"&gt;=11",'Defect Dump'!Y:Y,"&lt;=15"))</f>
        <v>0</v>
      </c>
      <c r="M6" s="53">
        <f>SUM(COUNTIFS('Defect Dump'!N:N,$M$3,'Defect Dump'!Y:Y,"&gt;=11",'Defect Dump'!Y:Y,"&lt;=15"))</f>
        <v>0</v>
      </c>
      <c r="N6" s="53">
        <f>SUM(COUNTIFS('Defect Dump'!N:N,$N$3,'Defect Dump'!Y:Y,"&gt;=11",'Defect Dump'!Y:Y,"&lt;=15"))</f>
        <v>0</v>
      </c>
      <c r="O6" s="55">
        <f>SUM(K6:N6)</f>
        <v>0</v>
      </c>
      <c r="P6" s="125"/>
      <c r="Q6" s="116" t="s">
        <v>381</v>
      </c>
      <c r="R6" s="53">
        <f>SUM(COUNTIFS('Defect Dump'!N:N,$R$3,'Defect Dump'!P:P,Table24[[#This Row],[Status]]))</f>
        <v>0</v>
      </c>
      <c r="S6" s="53">
        <f>SUM(COUNTIFS('Defect Dump'!N:N,$S$3,'Defect Dump'!P:P,Table24[[#This Row],[Status]]))</f>
        <v>0</v>
      </c>
      <c r="T6" s="53">
        <f>SUM(COUNTIFS('Defect Dump'!N:N,$T$3,'Defect Dump'!P:P,Table24[[#This Row],[Status]]))</f>
        <v>0</v>
      </c>
      <c r="U6" s="53">
        <f>SUM(COUNTIFS('Defect Dump'!N:N,$U$3,'Defect Dump'!P:P,Table24[[#This Row],[Status]]))</f>
        <v>0</v>
      </c>
      <c r="V6" s="53">
        <f>SUM(Table24[[#This Row],[Showstopper]:[Low]])</f>
        <v>0</v>
      </c>
    </row>
    <row r="7" spans="2:22">
      <c r="B7" s="54" t="s">
        <v>325</v>
      </c>
      <c r="C7" s="54" t="s">
        <v>382</v>
      </c>
      <c r="D7" s="53">
        <f>SUM(COUNTIFS('Defect Dump'!N:N,$D$3,'Defect Dump'!M:M,B7))</f>
        <v>0</v>
      </c>
      <c r="E7" s="53">
        <f>SUM(COUNTIFS('Defect Dump'!N:N,$E$3,'Defect Dump'!M:M,B7))</f>
        <v>1</v>
      </c>
      <c r="F7" s="53">
        <f>SUM(COUNTIFS('Defect Dump'!N:N,$F$3,'Defect Dump'!M:M,B7))</f>
        <v>0</v>
      </c>
      <c r="G7" s="53">
        <f>SUM(COUNTIFS('Defect Dump'!N:N,$G$3,'Defect Dump'!M:M,B7))</f>
        <v>0</v>
      </c>
      <c r="H7" s="55">
        <f t="shared" si="0"/>
        <v>1</v>
      </c>
      <c r="I7" s="125"/>
      <c r="J7" s="56" t="s">
        <v>383</v>
      </c>
      <c r="K7" s="53">
        <f>SUM(COUNTIFS('Defect Dump'!N:N,$K$3,'Defect Dump'!Y:Y,"&gt;=16",'Defect Dump'!Y:Y,"&lt;=20"))</f>
        <v>0</v>
      </c>
      <c r="L7" s="53">
        <f>SUM(COUNTIFS('Defect Dump'!N:N,$L$3,'Defect Dump'!Y:Y,"&gt;=16",'Defect Dump'!Y:Y,"&lt;=20"))</f>
        <v>0</v>
      </c>
      <c r="M7" s="53">
        <f>SUM(COUNTIFS('Defect Dump'!N:N,$M$3,'Defect Dump'!Y:Y,"&gt;=16",'Defect Dump'!Y:Y,"&lt;=20"))</f>
        <v>0</v>
      </c>
      <c r="N7" s="53">
        <f>SUM(COUNTIFS('Defect Dump'!N:N,$N$3,'Defect Dump'!Y:Y,"&gt;=16",'Defect Dump'!Y:Y,"&lt;=20"))</f>
        <v>0</v>
      </c>
      <c r="O7" s="55">
        <f>SUM(K7:N7)</f>
        <v>0</v>
      </c>
      <c r="P7" s="125"/>
      <c r="Q7" s="115" t="s">
        <v>384</v>
      </c>
      <c r="R7" s="53">
        <f>SUM(COUNTIFS('Defect Dump'!N:N,$R$3,'Defect Dump'!P:P,Table24[[#This Row],[Status]]))</f>
        <v>0</v>
      </c>
      <c r="S7" s="53">
        <f>SUM(COUNTIFS('Defect Dump'!N:N,$S$3,'Defect Dump'!P:P,Table24[[#This Row],[Status]]))</f>
        <v>0</v>
      </c>
      <c r="T7" s="53">
        <f>SUM(COUNTIFS('Defect Dump'!N:N,$T$3,'Defect Dump'!P:P,Table24[[#This Row],[Status]]))</f>
        <v>0</v>
      </c>
      <c r="U7" s="53">
        <f>SUM(COUNTIFS('Defect Dump'!N:N,$U$3,'Defect Dump'!P:P,Table24[[#This Row],[Status]]))</f>
        <v>0</v>
      </c>
      <c r="V7" s="53">
        <f>SUM(Table24[[#This Row],[Showstopper]:[Low]])</f>
        <v>0</v>
      </c>
    </row>
    <row r="8" spans="2:22">
      <c r="B8" s="54" t="s">
        <v>326</v>
      </c>
      <c r="C8" s="54" t="s">
        <v>382</v>
      </c>
      <c r="D8" s="53">
        <f>SUM(COUNTIFS('Defect Dump'!N:N,$D$3,'Defect Dump'!M:M,B8))</f>
        <v>0</v>
      </c>
      <c r="E8" s="53">
        <f>SUM(COUNTIFS('Defect Dump'!N:N,$E$3,'Defect Dump'!M:M,B8))</f>
        <v>0</v>
      </c>
      <c r="F8" s="53">
        <f>SUM(COUNTIFS('Defect Dump'!N:N,$F$3,'Defect Dump'!M:M,B8))</f>
        <v>0</v>
      </c>
      <c r="G8" s="53">
        <f>SUM(COUNTIFS('Defect Dump'!N:N,$G$3,'Defect Dump'!M:M,B8))</f>
        <v>0</v>
      </c>
      <c r="H8" s="55">
        <f t="shared" si="0"/>
        <v>0</v>
      </c>
      <c r="I8" s="125"/>
      <c r="J8" s="56" t="s">
        <v>385</v>
      </c>
      <c r="K8" s="53">
        <f>SUM(COUNTIFS('Defect Dump'!N:N,$K$3,'Defect Dump'!Y:Y,"&gt;20"))</f>
        <v>0</v>
      </c>
      <c r="L8" s="53">
        <f>SUM(COUNTIFS('Defect Dump'!N:N,$L$3,'Defect Dump'!Y:Y,"&gt;20"))</f>
        <v>0</v>
      </c>
      <c r="M8" s="53">
        <f>SUM(COUNTIFS('Defect Dump'!N:N,$M$3,'Defect Dump'!Y:Y,"&gt;20"))</f>
        <v>0</v>
      </c>
      <c r="N8" s="53">
        <f>SUM(COUNTIFS('Defect Dump'!N:N,$N$3,'Defect Dump'!Y:Y,"&gt;20"))</f>
        <v>0</v>
      </c>
      <c r="O8" s="55">
        <f>SUM(K8:N8)</f>
        <v>0</v>
      </c>
      <c r="P8" s="125"/>
      <c r="Q8" s="115" t="s">
        <v>386</v>
      </c>
      <c r="R8" s="53">
        <f>SUM(COUNTIFS('Defect Dump'!N:N,$R$3,'Defect Dump'!P:P,Table24[[#This Row],[Status]]))</f>
        <v>0</v>
      </c>
      <c r="S8" s="53">
        <f>SUM(COUNTIFS('Defect Dump'!N:N,$S$3,'Defect Dump'!P:P,Table24[[#This Row],[Status]]))</f>
        <v>0</v>
      </c>
      <c r="T8" s="53">
        <f>SUM(COUNTIFS('Defect Dump'!N:N,$T$3,'Defect Dump'!P:P,Table24[[#This Row],[Status]]))</f>
        <v>0</v>
      </c>
      <c r="U8" s="53">
        <f>SUM(COUNTIFS('Defect Dump'!N:N,$U$3,'Defect Dump'!P:P,Table24[[#This Row],[Status]]))</f>
        <v>0</v>
      </c>
      <c r="V8" s="53">
        <f>SUM(Table24[[#This Row],[Showstopper]:[Low]])</f>
        <v>0</v>
      </c>
    </row>
    <row r="9" spans="2:22">
      <c r="B9" s="54" t="s">
        <v>327</v>
      </c>
      <c r="C9" s="54" t="s">
        <v>387</v>
      </c>
      <c r="D9" s="53">
        <f>SUM(COUNTIFS('Defect Dump'!N:N,$D$3,'Defect Dump'!M:M,B9))</f>
        <v>0</v>
      </c>
      <c r="E9" s="53">
        <f>SUM(COUNTIFS('Defect Dump'!N:N,$E$3,'Defect Dump'!M:M,B9))</f>
        <v>0</v>
      </c>
      <c r="F9" s="53">
        <f>SUM(COUNTIFS('Defect Dump'!N:N,$F$3,'Defect Dump'!M:M,B9))</f>
        <v>0</v>
      </c>
      <c r="G9" s="53">
        <f>SUM(COUNTIFS('Defect Dump'!N:N,$G$3,'Defect Dump'!M:M,B9))</f>
        <v>0</v>
      </c>
      <c r="H9" s="55">
        <f t="shared" si="0"/>
        <v>0</v>
      </c>
      <c r="I9" s="125"/>
      <c r="J9" s="56" t="s">
        <v>7</v>
      </c>
      <c r="K9" s="55">
        <f>SUM(K4:K8)</f>
        <v>0</v>
      </c>
      <c r="L9" s="55">
        <f>SUM(L4:L8)</f>
        <v>0</v>
      </c>
      <c r="M9" s="55">
        <f>SUM(M4:M8)</f>
        <v>0</v>
      </c>
      <c r="N9" s="55">
        <f>SUM(N4:N8)</f>
        <v>0</v>
      </c>
      <c r="O9" s="55">
        <f>SUM(O4:O8)</f>
        <v>0</v>
      </c>
      <c r="P9" s="125"/>
      <c r="Q9" s="112" t="s">
        <v>329</v>
      </c>
      <c r="R9" s="53">
        <f>SUM(COUNTIFS('Defect Dump'!N:N,$R$3,'Defect Dump'!P:P,Table24[[#This Row],[Status]]))</f>
        <v>0</v>
      </c>
      <c r="S9" s="53">
        <f>SUM(COUNTIFS('Defect Dump'!N:N,$S$3,'Defect Dump'!P:P,Table24[[#This Row],[Status]]))</f>
        <v>0</v>
      </c>
      <c r="T9" s="53">
        <f>SUM(COUNTIFS('Defect Dump'!N:N,$T$3,'Defect Dump'!P:P,Table24[[#This Row],[Status]]))</f>
        <v>0</v>
      </c>
      <c r="U9" s="53">
        <f>SUM(COUNTIFS('Defect Dump'!N:N,$U$3,'Defect Dump'!P:P,Table24[[#This Row],[Status]]))</f>
        <v>0</v>
      </c>
      <c r="V9" s="53">
        <f>SUM(Table24[[#This Row],[Showstopper]:[Low]])</f>
        <v>0</v>
      </c>
    </row>
    <row r="10" spans="2:22">
      <c r="B10" s="54" t="s">
        <v>328</v>
      </c>
      <c r="C10" s="54" t="s">
        <v>387</v>
      </c>
      <c r="D10" s="53">
        <f>SUM(COUNTIFS('Defect Dump'!N:N,$D$3,'Defect Dump'!M:M,B10))</f>
        <v>0</v>
      </c>
      <c r="E10" s="53">
        <f>SUM(COUNTIFS('Defect Dump'!N:N,$E$3,'Defect Dump'!M:M,B10))</f>
        <v>0</v>
      </c>
      <c r="F10" s="53">
        <f>SUM(COUNTIFS('Defect Dump'!N:N,$F$3,'Defect Dump'!M:M,B10))</f>
        <v>0</v>
      </c>
      <c r="G10" s="53">
        <f>SUM(COUNTIFS('Defect Dump'!N:N,$G$3,'Defect Dump'!M:M,B10))</f>
        <v>0</v>
      </c>
      <c r="H10" s="55">
        <f t="shared" si="0"/>
        <v>0</v>
      </c>
      <c r="I10" s="125" t="s">
        <v>388</v>
      </c>
      <c r="J10" s="125"/>
      <c r="K10" s="125"/>
      <c r="L10" s="125"/>
      <c r="M10" s="125"/>
      <c r="N10" s="125"/>
      <c r="O10" s="125"/>
      <c r="P10" s="125"/>
      <c r="Q10" s="112" t="s">
        <v>324</v>
      </c>
      <c r="R10" s="53">
        <f>SUM(COUNTIFS('Defect Dump'!N:N,$R$3,'Defect Dump'!P:P,Table24[[#This Row],[Status]]))</f>
        <v>0</v>
      </c>
      <c r="S10" s="53">
        <f>SUM(COUNTIFS('Defect Dump'!N:N,$S$3,'Defect Dump'!P:P,Table24[[#This Row],[Status]]))</f>
        <v>0</v>
      </c>
      <c r="T10" s="53">
        <f>SUM(COUNTIFS('Defect Dump'!N:N,$T$3,'Defect Dump'!P:P,Table24[[#This Row],[Status]]))</f>
        <v>0</v>
      </c>
      <c r="U10" s="53">
        <f>SUM(COUNTIFS('Defect Dump'!N:N,$U$3,'Defect Dump'!P:P,Table24[[#This Row],[Status]]))</f>
        <v>0</v>
      </c>
      <c r="V10" s="53">
        <f>SUM(Table24[[#This Row],[Showstopper]:[Low]])</f>
        <v>0</v>
      </c>
    </row>
    <row r="11" spans="2:22">
      <c r="B11" s="54" t="s">
        <v>329</v>
      </c>
      <c r="C11" s="54" t="s">
        <v>377</v>
      </c>
      <c r="D11" s="53">
        <f>SUM(COUNTIFS('Defect Dump'!N:N,$D$3,'Defect Dump'!M:M,B11))</f>
        <v>0</v>
      </c>
      <c r="E11" s="53">
        <f>SUM(COUNTIFS('Defect Dump'!N:N,$E$3,'Defect Dump'!M:M,B11))</f>
        <v>0</v>
      </c>
      <c r="F11" s="53">
        <f>SUM(COUNTIFS('Defect Dump'!N:N,$F$3,'Defect Dump'!M:M,B11))</f>
        <v>0</v>
      </c>
      <c r="G11" s="53">
        <f>SUM(COUNTIFS('Defect Dump'!N:N,$G$3,'Defect Dump'!M:M,B11))</f>
        <v>0</v>
      </c>
      <c r="H11" s="55">
        <f t="shared" si="0"/>
        <v>0</v>
      </c>
      <c r="I11" s="125"/>
      <c r="J11" s="405" t="s">
        <v>389</v>
      </c>
      <c r="K11" s="368"/>
      <c r="L11" s="368"/>
      <c r="M11" s="368"/>
      <c r="N11" s="368"/>
      <c r="O11" s="369"/>
      <c r="P11" s="125"/>
      <c r="Q11" s="112" t="s">
        <v>390</v>
      </c>
      <c r="R11" s="53">
        <f>SUM(COUNTIFS('Defect Dump'!N:N,$R$3,'Defect Dump'!P:P,Table24[[#This Row],[Status]]))</f>
        <v>0</v>
      </c>
      <c r="S11" s="53">
        <f>SUM(COUNTIFS('Defect Dump'!N:N,$S$3,'Defect Dump'!P:P,Table24[[#This Row],[Status]]))</f>
        <v>0</v>
      </c>
      <c r="T11" s="53">
        <f>SUM(COUNTIFS('Defect Dump'!N:N,$T$3,'Defect Dump'!P:P,Table24[[#This Row],[Status]]))</f>
        <v>0</v>
      </c>
      <c r="U11" s="53">
        <f>SUM(COUNTIFS('Defect Dump'!N:N,$U$3,'Defect Dump'!P:P,Table24[[#This Row],[Status]]))</f>
        <v>0</v>
      </c>
      <c r="V11" s="53">
        <f>SUM(Table24[[#This Row],[Showstopper]:[Low]])</f>
        <v>0</v>
      </c>
    </row>
    <row r="12" spans="2:22">
      <c r="B12" s="54" t="s">
        <v>330</v>
      </c>
      <c r="C12" s="54" t="s">
        <v>375</v>
      </c>
      <c r="D12" s="53">
        <f>SUM(COUNTIFS('Defect Dump'!N:N,$D$3,'Defect Dump'!M:M,B12))</f>
        <v>0</v>
      </c>
      <c r="E12" s="53">
        <f>SUM(COUNTIFS('Defect Dump'!N:N,$E$3,'Defect Dump'!M:M,B12))</f>
        <v>0</v>
      </c>
      <c r="F12" s="53">
        <f>SUM(COUNTIFS('Defect Dump'!N:N,$F$3,'Defect Dump'!M:M,B12))</f>
        <v>0</v>
      </c>
      <c r="G12" s="53">
        <f>SUM(COUNTIFS('Defect Dump'!N:N,$G$3,'Defect Dump'!M:M,B12))</f>
        <v>0</v>
      </c>
      <c r="H12" s="55">
        <f t="shared" si="0"/>
        <v>0</v>
      </c>
      <c r="I12" s="125"/>
      <c r="J12" s="11" t="s">
        <v>374</v>
      </c>
      <c r="K12" s="11" t="s">
        <v>109</v>
      </c>
      <c r="L12" s="11" t="s">
        <v>110</v>
      </c>
      <c r="M12" s="11" t="s">
        <v>372</v>
      </c>
      <c r="N12" s="11" t="s">
        <v>373</v>
      </c>
      <c r="O12" s="11" t="s">
        <v>7</v>
      </c>
      <c r="P12" s="125"/>
      <c r="Q12" s="112" t="s">
        <v>391</v>
      </c>
      <c r="R12" s="53">
        <f>SUM(COUNTIFS('Defect Dump'!N:N,$R$3,'Defect Dump'!P:P,Table24[[#This Row],[Status]]))</f>
        <v>0</v>
      </c>
      <c r="S12" s="53">
        <f>SUM(COUNTIFS('Defect Dump'!N:N,$S$3,'Defect Dump'!P:P,Table24[[#This Row],[Status]]))</f>
        <v>0</v>
      </c>
      <c r="T12" s="53">
        <f>SUM(COUNTIFS('Defect Dump'!N:N,$T$3,'Defect Dump'!P:P,Table24[[#This Row],[Status]]))</f>
        <v>0</v>
      </c>
      <c r="U12" s="53">
        <f>SUM(COUNTIFS('Defect Dump'!N:N,$U$3,'Defect Dump'!P:P,Table24[[#This Row],[Status]]))</f>
        <v>0</v>
      </c>
      <c r="V12" s="53">
        <f>SUM(Table24[[#This Row],[Showstopper]:[Low]])</f>
        <v>0</v>
      </c>
    </row>
    <row r="13" spans="2:22">
      <c r="B13" s="54" t="s">
        <v>331</v>
      </c>
      <c r="C13" s="54" t="s">
        <v>392</v>
      </c>
      <c r="D13" s="53">
        <f>SUM(COUNTIFS('Defect Dump'!N:N,$D$3,'Defect Dump'!M:M,B13))</f>
        <v>0</v>
      </c>
      <c r="E13" s="53">
        <f>SUM(COUNTIFS('Defect Dump'!N:N,$E$3,'Defect Dump'!M:M,B13))</f>
        <v>0</v>
      </c>
      <c r="F13" s="53">
        <f>SUM(COUNTIFS('Defect Dump'!N:N,$F$3,'Defect Dump'!M:M,B13))</f>
        <v>0</v>
      </c>
      <c r="G13" s="53">
        <f>SUM(COUNTIFS('Defect Dump'!N:N,$G$3,'Defect Dump'!M:M,B13))</f>
        <v>0</v>
      </c>
      <c r="H13" s="55">
        <f t="shared" si="0"/>
        <v>0</v>
      </c>
      <c r="I13" s="125"/>
      <c r="J13" s="56" t="s">
        <v>376</v>
      </c>
      <c r="K13" s="53">
        <f>SUM(COUNTIFS('Defect Dump'!N:N,$K$12,'Defect Dump'!Y:Y,"&lt;=5",'Defect Dump'!M:M,"&lt;&gt;Closed"))</f>
        <v>0</v>
      </c>
      <c r="L13" s="53">
        <f>SUM(COUNTIFS('Defect Dump'!N:N,$L$12,'Defect Dump'!Y:Y,"&lt;=5",'Defect Dump'!M:M,"&lt;&gt;Closed"))</f>
        <v>0</v>
      </c>
      <c r="M13" s="53">
        <f>SUM(COUNTIFS('Defect Dump'!N:N,$M$12,'Defect Dump'!Y:Y,"&lt;=5",'Defect Dump'!M:M,"&lt;&gt;Closed"))</f>
        <v>0</v>
      </c>
      <c r="N13" s="53">
        <f>SUM(COUNTIFS('Defect Dump'!N:N,$N$12,'Defect Dump'!Y:Y,"&lt;=5",'Defect Dump'!M:M,"&lt;&gt;Closed"))</f>
        <v>0</v>
      </c>
      <c r="O13" s="55">
        <f>SUM(K13:N13)</f>
        <v>0</v>
      </c>
      <c r="P13" s="125"/>
      <c r="Q13" s="56" t="s">
        <v>7</v>
      </c>
      <c r="R13" s="55">
        <f>SUBTOTAL(109,R4:R12)</f>
        <v>0</v>
      </c>
      <c r="S13" s="55">
        <f t="shared" ref="S13:U13" si="1">SUBTOTAL(109,S4:S12)</f>
        <v>1</v>
      </c>
      <c r="T13" s="55">
        <f t="shared" si="1"/>
        <v>0</v>
      </c>
      <c r="U13" s="55">
        <f t="shared" si="1"/>
        <v>0</v>
      </c>
      <c r="V13" s="55">
        <f>SUBTOTAL(109,V4:V12)</f>
        <v>1</v>
      </c>
    </row>
    <row r="14" spans="2:22">
      <c r="B14" s="54" t="s">
        <v>332</v>
      </c>
      <c r="C14" s="54" t="s">
        <v>382</v>
      </c>
      <c r="D14" s="53">
        <f>SUM(COUNTIFS('Defect Dump'!N:N,$D$3,'Defect Dump'!M:M,B14))</f>
        <v>0</v>
      </c>
      <c r="E14" s="53">
        <f>SUM(COUNTIFS('Defect Dump'!N:N,$E$3,'Defect Dump'!M:M,B14))</f>
        <v>0</v>
      </c>
      <c r="F14" s="53">
        <f>SUM(COUNTIFS('Defect Dump'!N:N,$F$3,'Defect Dump'!M:M,B14))</f>
        <v>0</v>
      </c>
      <c r="G14" s="53">
        <f>SUM(COUNTIFS('Defect Dump'!N:N,$G$3,'Defect Dump'!M:M,B14))</f>
        <v>0</v>
      </c>
      <c r="H14" s="55">
        <f t="shared" si="0"/>
        <v>0</v>
      </c>
      <c r="I14" s="125"/>
      <c r="J14" s="57" t="s">
        <v>378</v>
      </c>
      <c r="K14" s="53">
        <f>SUM(COUNTIFS('Defect Dump'!N:N,$K$12,'Defect Dump'!Y:Y,"&gt;=6",'Defect Dump'!Y:Y,"&lt;=10",'Defect Dump'!M:M,"&lt;&gt;Closed"))</f>
        <v>0</v>
      </c>
      <c r="L14" s="53">
        <f>SUM(COUNTIFS('Defect Dump'!N:N,$L$12,'Defect Dump'!Y:Y,"&gt;=6",'Defect Dump'!Y:Y,"&lt;=10",'Defect Dump'!M:M,"&lt;&gt;Closed"))</f>
        <v>0</v>
      </c>
      <c r="M14" s="53">
        <f>SUM(COUNTIFS('Defect Dump'!N:N,$M$12,'Defect Dump'!Y:Y,"&gt;=6",'Defect Dump'!Y:Y,"&lt;=10",'Defect Dump'!M:M,"&lt;&gt;Closed"))</f>
        <v>0</v>
      </c>
      <c r="N14" s="53">
        <f>SUM(COUNTIFS('Defect Dump'!N:N,$N$12,'Defect Dump'!Y:Y,"&gt;=6",'Defect Dump'!Y:Y,"&lt;=10",'Defect Dump'!M:M,"&lt;&gt;Closed"))</f>
        <v>0</v>
      </c>
      <c r="O14" s="55">
        <f>SUM(K14:N14)</f>
        <v>0</v>
      </c>
      <c r="P14" s="125"/>
      <c r="Q14" s="125"/>
      <c r="R14" s="125"/>
      <c r="S14" s="125"/>
      <c r="T14" s="125"/>
      <c r="U14" s="125"/>
      <c r="V14" s="125"/>
    </row>
    <row r="15" spans="2:22">
      <c r="B15" s="54" t="s">
        <v>333</v>
      </c>
      <c r="C15" s="54" t="s">
        <v>393</v>
      </c>
      <c r="D15" s="53">
        <f>SUM(COUNTIFS('Defect Dump'!N:N,$D$3,'Defect Dump'!M:M,B15))</f>
        <v>0</v>
      </c>
      <c r="E15" s="53">
        <f>SUM(COUNTIFS('Defect Dump'!N:N,$E$3,'Defect Dump'!M:M,B15))</f>
        <v>0</v>
      </c>
      <c r="F15" s="53">
        <f>SUM(COUNTIFS('Defect Dump'!N:N,$F$3,'Defect Dump'!M:M,B15))</f>
        <v>0</v>
      </c>
      <c r="G15" s="53">
        <f>SUM(COUNTIFS('Defect Dump'!N:N,$G$3,'Defect Dump'!M:M,B15))</f>
        <v>0</v>
      </c>
      <c r="H15" s="55">
        <f t="shared" si="0"/>
        <v>0</v>
      </c>
      <c r="I15" s="125"/>
      <c r="J15" s="57" t="s">
        <v>380</v>
      </c>
      <c r="K15" s="53">
        <f>SUM(COUNTIFS('Defect Dump'!N:N,$K$12,'Defect Dump'!Y:Y,"&gt;=11",'Defect Dump'!Y:Y,"&lt;=15",'Defect Dump'!M:M,"&lt;&gt;Closed"))</f>
        <v>0</v>
      </c>
      <c r="L15" s="53">
        <f>SUM(COUNTIFS('Defect Dump'!N:N,$L$12,'Defect Dump'!Y:Y,"&gt;=11",'Defect Dump'!Y:Y,"&lt;=15",'Defect Dump'!M:M,"&lt;&gt;Closed"))</f>
        <v>0</v>
      </c>
      <c r="M15" s="53">
        <f>SUM(COUNTIFS('Defect Dump'!N:N,$M$12,'Defect Dump'!Y:Y,"&gt;=11",'Defect Dump'!Y:Y,"&lt;=15",'Defect Dump'!M:M,"&lt;&gt;Closed"))</f>
        <v>0</v>
      </c>
      <c r="N15" s="53">
        <f>SUM(COUNTIFS('Defect Dump'!N:N,$N$12,'Defect Dump'!Y:Y,"&gt;=11",'Defect Dump'!Y:Y,"&lt;=15",'Defect Dump'!M:M,"&lt;&gt;Closed"))</f>
        <v>0</v>
      </c>
      <c r="O15" s="55">
        <f>SUM(K15:N15)</f>
        <v>0</v>
      </c>
      <c r="P15" s="125"/>
      <c r="Q15" s="125"/>
      <c r="R15" s="125"/>
      <c r="S15" s="125"/>
      <c r="T15" s="125"/>
      <c r="U15" s="125"/>
      <c r="V15" s="125"/>
    </row>
    <row r="16" spans="2:22" ht="15.75" thickBot="1">
      <c r="B16" s="54" t="s">
        <v>334</v>
      </c>
      <c r="C16" s="54" t="s">
        <v>382</v>
      </c>
      <c r="D16" s="53">
        <f>SUM(COUNTIFS('Defect Dump'!N:N,$D$3,'Defect Dump'!M:M,B16))</f>
        <v>0</v>
      </c>
      <c r="E16" s="53">
        <f>SUM(COUNTIFS('Defect Dump'!N:N,$E$3,'Defect Dump'!M:M,B16))</f>
        <v>0</v>
      </c>
      <c r="F16" s="53">
        <f>SUM(COUNTIFS('Defect Dump'!N:N,$F$3,'Defect Dump'!M:M,B16))</f>
        <v>0</v>
      </c>
      <c r="G16" s="53">
        <f>SUM(COUNTIFS('Defect Dump'!N:N,$G$3,'Defect Dump'!M:M,B16))</f>
        <v>0</v>
      </c>
      <c r="H16" s="55">
        <f t="shared" si="0"/>
        <v>0</v>
      </c>
      <c r="I16" s="125"/>
      <c r="J16" s="56" t="s">
        <v>383</v>
      </c>
      <c r="K16" s="53">
        <f>SUM(COUNTIFS('Defect Dump'!N:N,$K$12,'Defect Dump'!Y:Y,"&gt;=16",'Defect Dump'!Y:Y,"&lt;=20",'Defect Dump'!M:M,"&lt;&gt;Closed"))</f>
        <v>0</v>
      </c>
      <c r="L16" s="53">
        <f>SUM(COUNTIFS('Defect Dump'!N:N,$L$12,'Defect Dump'!Y:Y,"&gt;=16",'Defect Dump'!Y:Y,"&lt;=20",'Defect Dump'!M:M,"&lt;&gt;Closed"))</f>
        <v>0</v>
      </c>
      <c r="M16" s="53">
        <f>SUM(COUNTIFS('Defect Dump'!N:N,$M$12,'Defect Dump'!Y:Y,"&gt;=16",'Defect Dump'!Y:Y,"&lt;=20",'Defect Dump'!M:M,"&lt;&gt;Closed"))</f>
        <v>0</v>
      </c>
      <c r="N16" s="53">
        <f>SUM(COUNTIFS('Defect Dump'!N:N,$N$12,'Defect Dump'!Y:Y,"&gt;=16",'Defect Dump'!Y:Y,"&lt;=20",'Defect Dump'!M:M,"&lt;&gt;Closed"))</f>
        <v>0</v>
      </c>
      <c r="O16" s="55">
        <f>SUM(K16:N16)</f>
        <v>0</v>
      </c>
      <c r="P16" s="125"/>
      <c r="Q16" s="125"/>
      <c r="R16" s="125"/>
      <c r="S16" s="125"/>
      <c r="T16" s="125"/>
      <c r="U16" s="125"/>
      <c r="V16" s="125"/>
    </row>
    <row r="17" spans="2:15" ht="15.75" thickBot="1">
      <c r="B17" s="54" t="s">
        <v>74</v>
      </c>
      <c r="C17" s="54" t="s">
        <v>394</v>
      </c>
      <c r="D17" s="53">
        <f>SUM(COUNTIFS('Defect Dump'!N:N,$D$3,'Defect Dump'!M:M,B17))</f>
        <v>0</v>
      </c>
      <c r="E17" s="53">
        <f>SUM(COUNTIFS('Defect Dump'!N:N,$E$3,'Defect Dump'!M:M,B17))</f>
        <v>1</v>
      </c>
      <c r="F17" s="53">
        <f>SUM(COUNTIFS('Defect Dump'!N:N,$F$3,'Defect Dump'!M:M,B17))</f>
        <v>0</v>
      </c>
      <c r="G17" s="53">
        <f>SUM(COUNTIFS('Defect Dump'!N:N,$G$3,'Defect Dump'!M:M,B17))</f>
        <v>0</v>
      </c>
      <c r="H17" s="55">
        <f t="shared" si="0"/>
        <v>1</v>
      </c>
      <c r="I17" s="125"/>
      <c r="J17" s="56" t="s">
        <v>385</v>
      </c>
      <c r="K17" s="53">
        <f>SUM(COUNTIFS('Defect Dump'!N:N,$K$12,'Defect Dump'!Y:Y,"&gt;20",'Defect Dump'!M:M,"&lt;&gt;Closed"))</f>
        <v>0</v>
      </c>
      <c r="L17" s="53">
        <f>SUM(COUNTIFS('Defect Dump'!N:N,$L$12,'Defect Dump'!Y:Y,"&gt;20",'Defect Dump'!M:M,"&lt;&gt;Closed"))</f>
        <v>0</v>
      </c>
      <c r="M17" s="53">
        <f>SUM(COUNTIFS('Defect Dump'!N:N,$M$12,'Defect Dump'!Y:Y,"&gt;20",'Defect Dump'!M:M,"&lt;&gt;Closed"))</f>
        <v>0</v>
      </c>
      <c r="N17" s="53">
        <f>SUM(COUNTIFS('Defect Dump'!N:N,$N$12,'Defect Dump'!Y:Y,"&gt;20",'Defect Dump'!M:M,"&lt;&gt;Closed"))</f>
        <v>0</v>
      </c>
      <c r="O17" s="55">
        <f>SUM(K17:N17)</f>
        <v>0</v>
      </c>
    </row>
    <row r="18" spans="2:15" ht="15.75" thickBot="1">
      <c r="B18" s="54" t="s">
        <v>7</v>
      </c>
      <c r="C18" s="54" t="s">
        <v>394</v>
      </c>
      <c r="D18" s="54">
        <f>SUM(D4:D17)</f>
        <v>0</v>
      </c>
      <c r="E18" s="54">
        <f>SUM(E4:E17)</f>
        <v>2</v>
      </c>
      <c r="F18" s="54">
        <f>SUM(F4:F17)</f>
        <v>0</v>
      </c>
      <c r="G18" s="54">
        <f>SUM(G4:G17)</f>
        <v>0</v>
      </c>
      <c r="H18" s="55">
        <f>SUM(H4:H17)</f>
        <v>2</v>
      </c>
      <c r="I18" s="125"/>
      <c r="J18" s="56" t="s">
        <v>7</v>
      </c>
      <c r="K18" s="55">
        <f>SUM(K13:K17)</f>
        <v>0</v>
      </c>
      <c r="L18" s="55">
        <f>SUM(L13:L17)</f>
        <v>0</v>
      </c>
      <c r="M18" s="55">
        <f>SUM(M13:M17)</f>
        <v>0</v>
      </c>
      <c r="N18" s="55">
        <f>SUM(N13:N17)</f>
        <v>0</v>
      </c>
      <c r="O18" s="55">
        <f>SUM(O13:O17)</f>
        <v>0</v>
      </c>
    </row>
    <row r="19" spans="2:15" ht="15.75" thickBot="1">
      <c r="B19" s="125"/>
      <c r="C19" s="125"/>
      <c r="D19" s="125"/>
      <c r="E19" s="125"/>
      <c r="F19" s="125"/>
      <c r="G19" s="125"/>
      <c r="H19" s="125"/>
      <c r="I19" s="125"/>
      <c r="J19" s="125"/>
      <c r="K19" s="125"/>
      <c r="L19" s="125"/>
      <c r="M19" s="125"/>
      <c r="N19" s="125"/>
      <c r="O19" s="125"/>
    </row>
    <row r="20" spans="2:15" ht="15.75" thickBot="1">
      <c r="B20" s="405" t="s">
        <v>144</v>
      </c>
      <c r="C20" s="368"/>
      <c r="D20" s="368"/>
      <c r="E20" s="368"/>
      <c r="F20" s="369"/>
      <c r="G20" s="125"/>
      <c r="H20" s="125"/>
      <c r="I20" s="125"/>
      <c r="J20" s="125"/>
      <c r="K20" s="125"/>
      <c r="L20" s="125"/>
      <c r="M20" s="125"/>
      <c r="N20" s="125"/>
      <c r="O20" s="125"/>
    </row>
    <row r="21" spans="2:15" ht="15.75" thickBot="1">
      <c r="B21" s="1" t="s">
        <v>341</v>
      </c>
      <c r="C21" s="113" t="s">
        <v>37</v>
      </c>
      <c r="D21" s="113" t="s">
        <v>39</v>
      </c>
      <c r="E21" s="113" t="s">
        <v>312</v>
      </c>
      <c r="F21" s="113" t="s">
        <v>7</v>
      </c>
      <c r="G21" s="125"/>
      <c r="H21" s="125"/>
      <c r="I21" s="125"/>
      <c r="J21" s="125"/>
      <c r="K21" s="125"/>
      <c r="L21" s="125"/>
      <c r="M21" s="125"/>
      <c r="N21" s="125"/>
      <c r="O21" s="125"/>
    </row>
    <row r="22" spans="2:15" ht="15.75" thickBot="1">
      <c r="B22" s="54" t="s">
        <v>360</v>
      </c>
      <c r="C22" s="54" t="str">
        <f>VLOOKUP(Table2[[#This Row],[Defect ID]],'Defect Dump'!B:L,11,0)</f>
        <v>OLSS</v>
      </c>
      <c r="D22" s="114">
        <f>COUNTIFS('Test Case Dump'!R:R,Table2[[#This Row],[Defect ID]],'Test Case Dump'!P:P,"Fail")</f>
        <v>0</v>
      </c>
      <c r="E22" s="114">
        <f>COUNTIFS('Test Case Dump'!R:R,Table2[[#This Row],[Defect ID]],'Test Case Dump'!P:P,"CE-Bug")</f>
        <v>0</v>
      </c>
      <c r="F22" s="55">
        <f>SUM(Table2[[#This Row],[Fail]:[CE-Bug]])</f>
        <v>0</v>
      </c>
      <c r="G22" s="125"/>
      <c r="H22" s="125"/>
      <c r="I22" s="125"/>
      <c r="J22" s="125"/>
      <c r="K22" s="125"/>
      <c r="L22" s="125"/>
      <c r="M22" s="125"/>
      <c r="N22" s="125"/>
      <c r="O22" s="125"/>
    </row>
    <row r="23" spans="2:15" ht="15.75" thickBot="1">
      <c r="B23" s="54" t="s">
        <v>209</v>
      </c>
      <c r="C23" s="54" t="str">
        <f>VLOOKUP(Table2[[#This Row],[Defect ID]],'Defect Dump'!B:L,11,0)</f>
        <v>OLSS</v>
      </c>
      <c r="D23" s="114">
        <f>COUNTIFS('Test Case Dump'!R:R,Table2[[#This Row],[Defect ID]],'Test Case Dump'!P:P,"Fail")</f>
        <v>0</v>
      </c>
      <c r="E23" s="114">
        <f>COUNTIFS('Test Case Dump'!R:R,Table2[[#This Row],[Defect ID]],'Test Case Dump'!P:P,"CE-Bug")</f>
        <v>0</v>
      </c>
      <c r="F23" s="55">
        <f>SUM(Table2[[#This Row],[Fail]:[CE-Bug]])</f>
        <v>0</v>
      </c>
      <c r="G23" s="125"/>
      <c r="H23" s="125"/>
      <c r="I23" s="125"/>
      <c r="J23" s="125"/>
      <c r="K23" s="125"/>
      <c r="L23" s="125"/>
      <c r="M23" s="125"/>
      <c r="N23" s="125"/>
      <c r="O23" s="125"/>
    </row>
    <row r="24" spans="2:15" ht="15.75" thickBot="1">
      <c r="B24" s="54" t="s">
        <v>395</v>
      </c>
      <c r="C24" s="54" t="e">
        <f>VLOOKUP(Table2[[#This Row],[Defect ID]],'Defect Dump'!B:L,11,0)</f>
        <v>#N/A</v>
      </c>
      <c r="D24" s="114">
        <f>COUNTIFS('Test Case Dump'!R:R,Table2[[#This Row],[Defect ID]],'Test Case Dump'!P:P,"Fail")</f>
        <v>0</v>
      </c>
      <c r="E24" s="114">
        <f>COUNTIFS('Test Case Dump'!R:R,Table2[[#This Row],[Defect ID]],'Test Case Dump'!P:P,"CE-Bug")</f>
        <v>0</v>
      </c>
      <c r="F24" s="55">
        <f>SUM(Table2[[#This Row],[Fail]:[CE-Bug]])</f>
        <v>0</v>
      </c>
      <c r="G24" s="125"/>
      <c r="H24" s="125"/>
      <c r="I24" s="125"/>
      <c r="J24" s="125"/>
      <c r="K24" s="125"/>
      <c r="L24" s="125"/>
      <c r="M24" s="125"/>
      <c r="N24" s="125"/>
      <c r="O24" s="125"/>
    </row>
    <row r="25" spans="2:15" ht="15.75" thickBot="1">
      <c r="B25" s="54" t="s">
        <v>396</v>
      </c>
      <c r="C25" s="54" t="e">
        <f>VLOOKUP(Table2[[#This Row],[Defect ID]],'Defect Dump'!B:L,11,0)</f>
        <v>#N/A</v>
      </c>
      <c r="D25" s="114">
        <f>COUNTIFS('Test Case Dump'!R:R,Table2[[#This Row],[Defect ID]],'Test Case Dump'!P:P,"Fail")</f>
        <v>0</v>
      </c>
      <c r="E25" s="114">
        <f>COUNTIFS('Test Case Dump'!R:R,Table2[[#This Row],[Defect ID]],'Test Case Dump'!P:P,"CE-Bug")</f>
        <v>0</v>
      </c>
      <c r="F25" s="55">
        <f>SUM(Table2[[#This Row],[Fail]:[CE-Bug]])</f>
        <v>0</v>
      </c>
      <c r="G25" s="125"/>
      <c r="H25" s="125"/>
      <c r="I25" s="125"/>
      <c r="J25" s="125"/>
      <c r="K25" s="125"/>
      <c r="L25" s="125"/>
      <c r="M25" s="125"/>
      <c r="N25" s="125"/>
      <c r="O25" s="125"/>
    </row>
    <row r="26" spans="2:15" ht="15.75" thickBot="1">
      <c r="B26" s="54" t="s">
        <v>397</v>
      </c>
      <c r="C26" s="54" t="e">
        <f>VLOOKUP(Table2[[#This Row],[Defect ID]],'Defect Dump'!B:L,11,0)</f>
        <v>#N/A</v>
      </c>
      <c r="D26" s="114">
        <f>COUNTIFS('Test Case Dump'!R:R,Table2[[#This Row],[Defect ID]],'Test Case Dump'!P:P,"Fail")</f>
        <v>0</v>
      </c>
      <c r="E26" s="114">
        <f>COUNTIFS('Test Case Dump'!R:R,Table2[[#This Row],[Defect ID]],'Test Case Dump'!P:P,"CE-Bug")</f>
        <v>0</v>
      </c>
      <c r="F26" s="55">
        <f>SUM(Table2[[#This Row],[Fail]:[CE-Bug]])</f>
        <v>0</v>
      </c>
      <c r="G26" s="125"/>
      <c r="H26" s="125"/>
      <c r="I26" s="125"/>
      <c r="J26" s="125"/>
      <c r="K26" s="125"/>
      <c r="L26" s="125"/>
      <c r="M26" s="125"/>
      <c r="N26" s="125"/>
      <c r="O26" s="125"/>
    </row>
    <row r="27" spans="2:15" ht="15.75" thickBot="1">
      <c r="B27" s="54" t="s">
        <v>398</v>
      </c>
      <c r="C27" s="54" t="e">
        <f>VLOOKUP(Table2[[#This Row],[Defect ID]],'Defect Dump'!B:L,11,0)</f>
        <v>#N/A</v>
      </c>
      <c r="D27" s="114">
        <f>COUNTIFS('Test Case Dump'!R:R,Table2[[#This Row],[Defect ID]],'Test Case Dump'!P:P,"Fail")</f>
        <v>0</v>
      </c>
      <c r="E27" s="114">
        <f>COUNTIFS('Test Case Dump'!R:R,Table2[[#This Row],[Defect ID]],'Test Case Dump'!P:P,"CE-Bug")</f>
        <v>0</v>
      </c>
      <c r="F27" s="55">
        <f>SUM(Table2[[#This Row],[Fail]:[CE-Bug]])</f>
        <v>0</v>
      </c>
      <c r="G27" s="125"/>
      <c r="H27" s="125"/>
      <c r="I27" s="125"/>
      <c r="J27" s="125"/>
      <c r="K27" s="125"/>
      <c r="L27" s="125"/>
      <c r="M27" s="125"/>
      <c r="N27" s="125"/>
      <c r="O27" s="125"/>
    </row>
    <row r="28" spans="2:15" ht="15.75" thickBot="1">
      <c r="B28" s="54" t="s">
        <v>399</v>
      </c>
      <c r="C28" s="54" t="e">
        <f>VLOOKUP(Table2[[#This Row],[Defect ID]],'Defect Dump'!B:L,11,0)</f>
        <v>#N/A</v>
      </c>
      <c r="D28" s="114">
        <f>COUNTIFS('Test Case Dump'!R:R,Table2[[#This Row],[Defect ID]],'Test Case Dump'!P:P,"Fail")</f>
        <v>0</v>
      </c>
      <c r="E28" s="114">
        <f>COUNTIFS('Test Case Dump'!R:R,Table2[[#This Row],[Defect ID]],'Test Case Dump'!P:P,"CE-Bug")</f>
        <v>0</v>
      </c>
      <c r="F28" s="55">
        <f>SUM(Table2[[#This Row],[Fail]:[CE-Bug]])</f>
        <v>0</v>
      </c>
      <c r="G28" s="125"/>
      <c r="H28" s="125"/>
      <c r="I28" s="125"/>
      <c r="J28" s="125"/>
      <c r="K28" s="125"/>
      <c r="L28" s="125"/>
      <c r="M28" s="125"/>
      <c r="N28" s="125"/>
      <c r="O28" s="125"/>
    </row>
    <row r="29" spans="2:15" ht="15.75" thickBot="1">
      <c r="B29" s="54" t="s">
        <v>400</v>
      </c>
      <c r="C29" s="54" t="e">
        <f>VLOOKUP(Table2[[#This Row],[Defect ID]],'Defect Dump'!B:L,11,0)</f>
        <v>#N/A</v>
      </c>
      <c r="D29" s="114">
        <f>COUNTIFS('Test Case Dump'!R:R,Table2[[#This Row],[Defect ID]],'Test Case Dump'!P:P,"Fail")</f>
        <v>0</v>
      </c>
      <c r="E29" s="114">
        <f>COUNTIFS('Test Case Dump'!R:R,Table2[[#This Row],[Defect ID]],'Test Case Dump'!P:P,"CE-Bug")</f>
        <v>0</v>
      </c>
      <c r="F29" s="55">
        <f>SUM(Table2[[#This Row],[Fail]:[CE-Bug]])</f>
        <v>0</v>
      </c>
      <c r="G29" s="125"/>
      <c r="H29" s="125"/>
      <c r="I29" s="125"/>
      <c r="J29" s="125"/>
      <c r="K29" s="125"/>
      <c r="L29" s="125"/>
      <c r="M29" s="125"/>
      <c r="N29" s="125"/>
      <c r="O29" s="125"/>
    </row>
    <row r="30" spans="2:15" ht="15.75" thickBot="1">
      <c r="B30" s="54" t="s">
        <v>401</v>
      </c>
      <c r="C30" s="54" t="e">
        <f>VLOOKUP(Table2[[#This Row],[Defect ID]],'Defect Dump'!B:L,11,0)</f>
        <v>#N/A</v>
      </c>
      <c r="D30" s="114">
        <f>COUNTIFS('Test Case Dump'!R:R,Table2[[#This Row],[Defect ID]],'Test Case Dump'!P:P,"Fail")</f>
        <v>0</v>
      </c>
      <c r="E30" s="114">
        <f>COUNTIFS('Test Case Dump'!R:R,Table2[[#This Row],[Defect ID]],'Test Case Dump'!P:P,"CE-Bug")</f>
        <v>0</v>
      </c>
      <c r="F30" s="55">
        <f>SUM(Table2[[#This Row],[Fail]:[CE-Bug]])</f>
        <v>0</v>
      </c>
      <c r="G30" s="125"/>
      <c r="H30" s="125"/>
      <c r="I30" s="125"/>
      <c r="J30" s="125"/>
      <c r="K30" s="125"/>
      <c r="L30" s="125"/>
      <c r="M30" s="125"/>
      <c r="N30" s="125"/>
      <c r="O30" s="125"/>
    </row>
    <row r="31" spans="2:15" ht="15.75" thickBot="1">
      <c r="B31" s="54" t="s">
        <v>402</v>
      </c>
      <c r="C31" s="54" t="e">
        <f>VLOOKUP(Table2[[#This Row],[Defect ID]],'Defect Dump'!B:L,11,0)</f>
        <v>#N/A</v>
      </c>
      <c r="D31" s="114">
        <f>COUNTIFS('Test Case Dump'!R:R,Table2[[#This Row],[Defect ID]],'Test Case Dump'!P:P,"Fail")</f>
        <v>0</v>
      </c>
      <c r="E31" s="114">
        <f>COUNTIFS('Test Case Dump'!R:R,Table2[[#This Row],[Defect ID]],'Test Case Dump'!P:P,"CE-Bug")</f>
        <v>0</v>
      </c>
      <c r="F31" s="55">
        <f>SUM(Table2[[#This Row],[Fail]:[CE-Bug]])</f>
        <v>0</v>
      </c>
      <c r="G31" s="125"/>
      <c r="H31" s="125"/>
      <c r="I31" s="125"/>
      <c r="J31" s="125"/>
      <c r="K31" s="125"/>
      <c r="L31" s="125"/>
      <c r="M31" s="125"/>
      <c r="N31" s="125"/>
      <c r="O31" s="125"/>
    </row>
    <row r="32" spans="2:15" ht="15.75" thickBot="1">
      <c r="B32" s="54" t="s">
        <v>403</v>
      </c>
      <c r="C32" s="54" t="e">
        <f>VLOOKUP(Table2[[#This Row],[Defect ID]],'Defect Dump'!B:L,11,0)</f>
        <v>#N/A</v>
      </c>
      <c r="D32" s="114">
        <f>COUNTIFS('Test Case Dump'!R:R,Table2[[#This Row],[Defect ID]],'Test Case Dump'!P:P,"Fail")</f>
        <v>0</v>
      </c>
      <c r="E32" s="114">
        <f>COUNTIFS('Test Case Dump'!R:R,Table2[[#This Row],[Defect ID]],'Test Case Dump'!P:P,"CE-Bug")</f>
        <v>0</v>
      </c>
      <c r="F32" s="55">
        <f>SUM(Table2[[#This Row],[Fail]:[CE-Bug]])</f>
        <v>0</v>
      </c>
      <c r="G32" s="125"/>
      <c r="H32" s="125"/>
      <c r="I32" s="125"/>
      <c r="J32" s="125"/>
      <c r="K32" s="125"/>
      <c r="L32" s="125"/>
      <c r="M32" s="125"/>
      <c r="N32" s="125"/>
      <c r="O32" s="125"/>
    </row>
    <row r="33" spans="2:6" ht="15.75" thickBot="1">
      <c r="B33" s="54" t="s">
        <v>404</v>
      </c>
      <c r="C33" s="54" t="e">
        <f>VLOOKUP(Table2[[#This Row],[Defect ID]],'Defect Dump'!B:L,11,0)</f>
        <v>#N/A</v>
      </c>
      <c r="D33" s="114">
        <f>COUNTIFS('Test Case Dump'!R:R,Table2[[#This Row],[Defect ID]],'Test Case Dump'!P:P,"Fail")</f>
        <v>0</v>
      </c>
      <c r="E33" s="114">
        <f>COUNTIFS('Test Case Dump'!R:R,Table2[[#This Row],[Defect ID]],'Test Case Dump'!P:P,"CE-Bug")</f>
        <v>0</v>
      </c>
      <c r="F33" s="55">
        <f>SUM(Table2[[#This Row],[Fail]:[CE-Bug]])</f>
        <v>0</v>
      </c>
    </row>
    <row r="34" spans="2:6" ht="15.75" thickBot="1">
      <c r="B34" s="54" t="s">
        <v>405</v>
      </c>
      <c r="C34" s="54" t="e">
        <f>VLOOKUP(Table2[[#This Row],[Defect ID]],'Defect Dump'!B:L,11,0)</f>
        <v>#N/A</v>
      </c>
      <c r="D34" s="114">
        <f>COUNTIFS('Test Case Dump'!R:R,Table2[[#This Row],[Defect ID]],'Test Case Dump'!P:P,"Fail")</f>
        <v>0</v>
      </c>
      <c r="E34" s="114">
        <f>COUNTIFS('Test Case Dump'!R:R,Table2[[#This Row],[Defect ID]],'Test Case Dump'!P:P,"CE-Bug")</f>
        <v>0</v>
      </c>
      <c r="F34" s="55">
        <f>SUM(Table2[[#This Row],[Fail]:[CE-Bug]])</f>
        <v>0</v>
      </c>
    </row>
    <row r="35" spans="2:6" ht="15.75" thickBot="1">
      <c r="B35" s="54" t="s">
        <v>406</v>
      </c>
      <c r="C35" s="54" t="e">
        <f>VLOOKUP(Table2[[#This Row],[Defect ID]],'Defect Dump'!B:L,11,0)</f>
        <v>#N/A</v>
      </c>
      <c r="D35" s="114">
        <f>COUNTIFS('Test Case Dump'!R:R,Table2[[#This Row],[Defect ID]],'Test Case Dump'!P:P,"Fail")</f>
        <v>0</v>
      </c>
      <c r="E35" s="114">
        <f>COUNTIFS('Test Case Dump'!R:R,Table2[[#This Row],[Defect ID]],'Test Case Dump'!P:P,"CE-Bug")</f>
        <v>0</v>
      </c>
      <c r="F35" s="55">
        <f>SUM(Table2[[#This Row],[Fail]:[CE-Bug]])</f>
        <v>0</v>
      </c>
    </row>
    <row r="36" spans="2:6" ht="15.75" thickBot="1">
      <c r="B36" s="54" t="s">
        <v>407</v>
      </c>
      <c r="C36" s="54" t="e">
        <f>VLOOKUP(Table2[[#This Row],[Defect ID]],'Defect Dump'!B:L,11,0)</f>
        <v>#N/A</v>
      </c>
      <c r="D36" s="114">
        <f>COUNTIFS('Test Case Dump'!R:R,Table2[[#This Row],[Defect ID]],'Test Case Dump'!P:P,"Fail")</f>
        <v>0</v>
      </c>
      <c r="E36" s="114">
        <f>COUNTIFS('Test Case Dump'!R:R,Table2[[#This Row],[Defect ID]],'Test Case Dump'!P:P,"CE-Bug")</f>
        <v>0</v>
      </c>
      <c r="F36" s="55">
        <f>SUM(Table2[[#This Row],[Fail]:[CE-Bug]])</f>
        <v>0</v>
      </c>
    </row>
    <row r="37" spans="2:6" ht="15.75" thickBot="1">
      <c r="B37" s="54" t="s">
        <v>408</v>
      </c>
      <c r="C37" s="54" t="e">
        <f>VLOOKUP(Table2[[#This Row],[Defect ID]],'Defect Dump'!B:L,11,0)</f>
        <v>#N/A</v>
      </c>
      <c r="D37" s="114">
        <f>COUNTIFS('Test Case Dump'!R:R,Table2[[#This Row],[Defect ID]],'Test Case Dump'!P:P,"Fail")</f>
        <v>0</v>
      </c>
      <c r="E37" s="114">
        <f>COUNTIFS('Test Case Dump'!R:R,Table2[[#This Row],[Defect ID]],'Test Case Dump'!P:P,"CE-Bug")</f>
        <v>0</v>
      </c>
      <c r="F37" s="55">
        <f>SUM(Table2[[#This Row],[Fail]:[CE-Bug]])</f>
        <v>0</v>
      </c>
    </row>
    <row r="38" spans="2:6" ht="15.75" thickBot="1">
      <c r="B38" s="54" t="s">
        <v>409</v>
      </c>
      <c r="C38" s="54" t="e">
        <f>VLOOKUP(Table2[[#This Row],[Defect ID]],'Defect Dump'!B:L,11,0)</f>
        <v>#N/A</v>
      </c>
      <c r="D38" s="114">
        <f>COUNTIFS('Test Case Dump'!R:R,Table2[[#This Row],[Defect ID]],'Test Case Dump'!P:P,"Fail")</f>
        <v>0</v>
      </c>
      <c r="E38" s="114">
        <f>COUNTIFS('Test Case Dump'!R:R,Table2[[#This Row],[Defect ID]],'Test Case Dump'!P:P,"CE-Bug")</f>
        <v>0</v>
      </c>
      <c r="F38" s="55">
        <f>SUM(Table2[[#This Row],[Fail]:[CE-Bug]])</f>
        <v>0</v>
      </c>
    </row>
    <row r="39" spans="2:6" ht="15.75" thickBot="1">
      <c r="B39" s="54" t="s">
        <v>410</v>
      </c>
      <c r="C39" s="54" t="e">
        <f>VLOOKUP(Table2[[#This Row],[Defect ID]],'Defect Dump'!B:L,11,0)</f>
        <v>#N/A</v>
      </c>
      <c r="D39" s="114">
        <f>COUNTIFS('Test Case Dump'!R:R,Table2[[#This Row],[Defect ID]],'Test Case Dump'!P:P,"Fail")</f>
        <v>0</v>
      </c>
      <c r="E39" s="114">
        <f>COUNTIFS('Test Case Dump'!R:R,Table2[[#This Row],[Defect ID]],'Test Case Dump'!P:P,"CE-Bug")</f>
        <v>0</v>
      </c>
      <c r="F39" s="55">
        <f>SUM(Table2[[#This Row],[Fail]:[CE-Bug]])</f>
        <v>0</v>
      </c>
    </row>
    <row r="40" spans="2:6" ht="15.75" thickBot="1">
      <c r="B40" s="54" t="s">
        <v>411</v>
      </c>
      <c r="C40" s="54" t="e">
        <f>VLOOKUP(Table2[[#This Row],[Defect ID]],'Defect Dump'!B:L,11,0)</f>
        <v>#N/A</v>
      </c>
      <c r="D40" s="114">
        <f>COUNTIFS('Test Case Dump'!R:R,Table2[[#This Row],[Defect ID]],'Test Case Dump'!P:P,"Fail")</f>
        <v>0</v>
      </c>
      <c r="E40" s="114">
        <f>COUNTIFS('Test Case Dump'!R:R,Table2[[#This Row],[Defect ID]],'Test Case Dump'!P:P,"CE-Bug")</f>
        <v>0</v>
      </c>
      <c r="F40" s="55">
        <f>SUM(Table2[[#This Row],[Fail]:[CE-Bug]])</f>
        <v>0</v>
      </c>
    </row>
    <row r="41" spans="2:6" ht="15.75" thickBot="1">
      <c r="B41" s="54" t="s">
        <v>412</v>
      </c>
      <c r="C41" s="54" t="e">
        <f>VLOOKUP(Table2[[#This Row],[Defect ID]],'Defect Dump'!B:L,11,0)</f>
        <v>#N/A</v>
      </c>
      <c r="D41" s="114">
        <f>COUNTIFS('Test Case Dump'!R:R,Table2[[#This Row],[Defect ID]],'Test Case Dump'!P:P,"Fail")</f>
        <v>0</v>
      </c>
      <c r="E41" s="114">
        <f>COUNTIFS('Test Case Dump'!R:R,Table2[[#This Row],[Defect ID]],'Test Case Dump'!P:P,"CE-Bug")</f>
        <v>0</v>
      </c>
      <c r="F41" s="55">
        <f>SUM(Table2[[#This Row],[Fail]:[CE-Bug]])</f>
        <v>0</v>
      </c>
    </row>
    <row r="42" spans="2:6" ht="15.75" thickBot="1">
      <c r="B42" s="54" t="s">
        <v>413</v>
      </c>
      <c r="C42" s="54" t="e">
        <f>VLOOKUP(Table2[[#This Row],[Defect ID]],'Defect Dump'!B:L,11,0)</f>
        <v>#N/A</v>
      </c>
      <c r="D42" s="114">
        <f>COUNTIFS('Test Case Dump'!R:R,Table2[[#This Row],[Defect ID]],'Test Case Dump'!P:P,"Fail")</f>
        <v>0</v>
      </c>
      <c r="E42" s="114">
        <f>COUNTIFS('Test Case Dump'!R:R,Table2[[#This Row],[Defect ID]],'Test Case Dump'!P:P,"CE-Bug")</f>
        <v>0</v>
      </c>
      <c r="F42" s="55">
        <f>SUM(Table2[[#This Row],[Fail]:[CE-Bug]])</f>
        <v>0</v>
      </c>
    </row>
    <row r="43" spans="2:6" ht="15.75" thickBot="1">
      <c r="B43" s="54" t="s">
        <v>414</v>
      </c>
      <c r="C43" s="54" t="e">
        <f>VLOOKUP(Table2[[#This Row],[Defect ID]],'Defect Dump'!B:L,11,0)</f>
        <v>#N/A</v>
      </c>
      <c r="D43" s="114">
        <f>COUNTIFS('Test Case Dump'!R:R,Table2[[#This Row],[Defect ID]],'Test Case Dump'!P:P,"Fail")</f>
        <v>0</v>
      </c>
      <c r="E43" s="114">
        <f>COUNTIFS('Test Case Dump'!R:R,Table2[[#This Row],[Defect ID]],'Test Case Dump'!P:P,"CE-Bug")</f>
        <v>0</v>
      </c>
      <c r="F43" s="55">
        <f>SUM(Table2[[#This Row],[Fail]:[CE-Bug]])</f>
        <v>0</v>
      </c>
    </row>
    <row r="44" spans="2:6" ht="15.75" thickBot="1">
      <c r="B44" s="54" t="s">
        <v>415</v>
      </c>
      <c r="C44" s="54" t="e">
        <f>VLOOKUP(Table2[[#This Row],[Defect ID]],'Defect Dump'!B:L,11,0)</f>
        <v>#N/A</v>
      </c>
      <c r="D44" s="114">
        <f>COUNTIFS('Test Case Dump'!R:R,Table2[[#This Row],[Defect ID]],'Test Case Dump'!P:P,"Fail")</f>
        <v>0</v>
      </c>
      <c r="E44" s="114">
        <f>COUNTIFS('Test Case Dump'!R:R,Table2[[#This Row],[Defect ID]],'Test Case Dump'!P:P,"CE-Bug")</f>
        <v>0</v>
      </c>
      <c r="F44" s="55">
        <f>SUM(Table2[[#This Row],[Fail]:[CE-Bug]])</f>
        <v>0</v>
      </c>
    </row>
    <row r="45" spans="2:6" ht="15.75" thickBot="1">
      <c r="B45" s="54" t="s">
        <v>416</v>
      </c>
      <c r="C45" s="54" t="e">
        <f>VLOOKUP(Table2[[#This Row],[Defect ID]],'Defect Dump'!B:L,11,0)</f>
        <v>#N/A</v>
      </c>
      <c r="D45" s="114">
        <f>COUNTIFS('Test Case Dump'!R:R,Table2[[#This Row],[Defect ID]],'Test Case Dump'!P:P,"Fail")</f>
        <v>0</v>
      </c>
      <c r="E45" s="114">
        <f>COUNTIFS('Test Case Dump'!R:R,Table2[[#This Row],[Defect ID]],'Test Case Dump'!P:P,"CE-Bug")</f>
        <v>0</v>
      </c>
      <c r="F45" s="55">
        <f>SUM(Table2[[#This Row],[Fail]:[CE-Bug]])</f>
        <v>0</v>
      </c>
    </row>
    <row r="46" spans="2:6" ht="15.75" thickBot="1">
      <c r="B46" s="54" t="s">
        <v>417</v>
      </c>
      <c r="C46" s="54" t="e">
        <f>VLOOKUP(Table2[[#This Row],[Defect ID]],'Defect Dump'!B:L,11,0)</f>
        <v>#N/A</v>
      </c>
      <c r="D46" s="114">
        <f>COUNTIFS('Test Case Dump'!R:R,Table2[[#This Row],[Defect ID]],'Test Case Dump'!P:P,"Fail")</f>
        <v>0</v>
      </c>
      <c r="E46" s="114">
        <f>COUNTIFS('Test Case Dump'!R:R,Table2[[#This Row],[Defect ID]],'Test Case Dump'!P:P,"CE-Bug")</f>
        <v>0</v>
      </c>
      <c r="F46" s="55">
        <f>SUM(Table2[[#This Row],[Fail]:[CE-Bug]])</f>
        <v>0</v>
      </c>
    </row>
    <row r="47" spans="2:6" ht="15.75" thickBot="1">
      <c r="B47" s="54" t="s">
        <v>418</v>
      </c>
      <c r="C47" s="54" t="e">
        <f>VLOOKUP(Table2[[#This Row],[Defect ID]],'Defect Dump'!B:L,11,0)</f>
        <v>#N/A</v>
      </c>
      <c r="D47" s="114">
        <f>COUNTIFS('Test Case Dump'!R:R,Table2[[#This Row],[Defect ID]],'Test Case Dump'!P:P,"Fail")</f>
        <v>0</v>
      </c>
      <c r="E47" s="114">
        <f>COUNTIFS('Test Case Dump'!R:R,Table2[[#This Row],[Defect ID]],'Test Case Dump'!P:P,"CE-Bug")</f>
        <v>0</v>
      </c>
      <c r="F47" s="55">
        <f>SUM(Table2[[#This Row],[Fail]:[CE-Bug]])</f>
        <v>0</v>
      </c>
    </row>
    <row r="48" spans="2:6" ht="15.75" thickBot="1">
      <c r="B48" s="54" t="s">
        <v>419</v>
      </c>
      <c r="C48" s="54" t="e">
        <f>VLOOKUP(Table2[[#This Row],[Defect ID]],'Defect Dump'!B:L,11,0)</f>
        <v>#N/A</v>
      </c>
      <c r="D48" s="114">
        <f>COUNTIFS('Test Case Dump'!R:R,Table2[[#This Row],[Defect ID]],'Test Case Dump'!P:P,"Fail")</f>
        <v>0</v>
      </c>
      <c r="E48" s="114">
        <f>COUNTIFS('Test Case Dump'!R:R,Table2[[#This Row],[Defect ID]],'Test Case Dump'!P:P,"CE-Bug")</f>
        <v>0</v>
      </c>
      <c r="F48" s="55">
        <f>SUM(Table2[[#This Row],[Fail]:[CE-Bug]])</f>
        <v>0</v>
      </c>
    </row>
    <row r="49" spans="2:6" ht="15.75" thickBot="1">
      <c r="B49" s="54" t="s">
        <v>420</v>
      </c>
      <c r="C49" s="54" t="e">
        <f>VLOOKUP(Table2[[#This Row],[Defect ID]],'Defect Dump'!B:L,11,0)</f>
        <v>#N/A</v>
      </c>
      <c r="D49" s="114">
        <f>COUNTIFS('Test Case Dump'!R:R,Table2[[#This Row],[Defect ID]],'Test Case Dump'!P:P,"Fail")</f>
        <v>0</v>
      </c>
      <c r="E49" s="114">
        <f>COUNTIFS('Test Case Dump'!R:R,Table2[[#This Row],[Defect ID]],'Test Case Dump'!P:P,"CE-Bug")</f>
        <v>0</v>
      </c>
      <c r="F49" s="55">
        <f>SUM(Table2[[#This Row],[Fail]:[CE-Bug]])</f>
        <v>0</v>
      </c>
    </row>
    <row r="50" spans="2:6" ht="15.75" thickBot="1">
      <c r="B50" s="54" t="s">
        <v>421</v>
      </c>
      <c r="C50" s="54" t="e">
        <f>VLOOKUP(Table2[[#This Row],[Defect ID]],'Defect Dump'!B:L,11,0)</f>
        <v>#N/A</v>
      </c>
      <c r="D50" s="114">
        <f>COUNTIFS('Test Case Dump'!R:R,Table2[[#This Row],[Defect ID]],'Test Case Dump'!P:P,"Fail")</f>
        <v>0</v>
      </c>
      <c r="E50" s="114">
        <f>COUNTIFS('Test Case Dump'!R:R,Table2[[#This Row],[Defect ID]],'Test Case Dump'!P:P,"CE-Bug")</f>
        <v>0</v>
      </c>
      <c r="F50" s="55">
        <f>SUM(Table2[[#This Row],[Fail]:[CE-Bug]])</f>
        <v>0</v>
      </c>
    </row>
    <row r="51" spans="2:6" ht="15.75" thickBot="1">
      <c r="B51" s="54" t="s">
        <v>422</v>
      </c>
      <c r="C51" s="54" t="e">
        <f>VLOOKUP(Table2[[#This Row],[Defect ID]],'Defect Dump'!B:L,11,0)</f>
        <v>#N/A</v>
      </c>
      <c r="D51" s="114">
        <f>COUNTIFS('Test Case Dump'!R:R,Table2[[#This Row],[Defect ID]],'Test Case Dump'!P:P,"Fail")</f>
        <v>0</v>
      </c>
      <c r="E51" s="114">
        <f>COUNTIFS('Test Case Dump'!R:R,Table2[[#This Row],[Defect ID]],'Test Case Dump'!P:P,"CE-Bug")</f>
        <v>0</v>
      </c>
      <c r="F51" s="55">
        <f>SUM(Table2[[#This Row],[Fail]:[CE-Bug]])</f>
        <v>0</v>
      </c>
    </row>
    <row r="52" spans="2:6" ht="15.75" thickBot="1">
      <c r="B52" s="54" t="s">
        <v>423</v>
      </c>
      <c r="C52" s="54" t="e">
        <f>VLOOKUP(Table2[[#This Row],[Defect ID]],'Defect Dump'!B:L,11,0)</f>
        <v>#N/A</v>
      </c>
      <c r="D52" s="114">
        <f>COUNTIFS('Test Case Dump'!R:R,Table2[[#This Row],[Defect ID]],'Test Case Dump'!P:P,"Fail")</f>
        <v>0</v>
      </c>
      <c r="E52" s="114">
        <f>COUNTIFS('Test Case Dump'!R:R,Table2[[#This Row],[Defect ID]],'Test Case Dump'!P:P,"CE-Bug")</f>
        <v>0</v>
      </c>
      <c r="F52" s="55">
        <f>SUM(Table2[[#This Row],[Fail]:[CE-Bug]])</f>
        <v>0</v>
      </c>
    </row>
    <row r="53" spans="2:6" ht="15.75" thickBot="1">
      <c r="B53" s="54" t="s">
        <v>424</v>
      </c>
      <c r="C53" s="54" t="e">
        <f>VLOOKUP(Table2[[#This Row],[Defect ID]],'Defect Dump'!B:L,11,0)</f>
        <v>#N/A</v>
      </c>
      <c r="D53" s="114">
        <f>COUNTIFS('Test Case Dump'!R:R,Table2[[#This Row],[Defect ID]],'Test Case Dump'!P:P,"Fail")</f>
        <v>0</v>
      </c>
      <c r="E53" s="114">
        <f>COUNTIFS('Test Case Dump'!R:R,Table2[[#This Row],[Defect ID]],'Test Case Dump'!P:P,"CE-Bug")</f>
        <v>0</v>
      </c>
      <c r="F53" s="55">
        <f>SUM(Table2[[#This Row],[Fail]:[CE-Bug]])</f>
        <v>0</v>
      </c>
    </row>
    <row r="54" spans="2:6" ht="15.75" thickBot="1">
      <c r="B54" s="54" t="s">
        <v>425</v>
      </c>
      <c r="C54" s="54" t="e">
        <f>VLOOKUP(Table2[[#This Row],[Defect ID]],'Defect Dump'!B:L,11,0)</f>
        <v>#N/A</v>
      </c>
      <c r="D54" s="114">
        <f>COUNTIFS('Test Case Dump'!R:R,Table2[[#This Row],[Defect ID]],'Test Case Dump'!P:P,"Fail")</f>
        <v>0</v>
      </c>
      <c r="E54" s="114">
        <f>COUNTIFS('Test Case Dump'!R:R,Table2[[#This Row],[Defect ID]],'Test Case Dump'!P:P,"CE-Bug")</f>
        <v>0</v>
      </c>
      <c r="F54" s="55">
        <f>SUM(Table2[[#This Row],[Fail]:[CE-Bug]])</f>
        <v>0</v>
      </c>
    </row>
    <row r="55" spans="2:6" ht="15.75" thickBot="1">
      <c r="B55" s="54" t="s">
        <v>426</v>
      </c>
      <c r="C55" s="54" t="e">
        <f>VLOOKUP(Table2[[#This Row],[Defect ID]],'Defect Dump'!B:L,11,0)</f>
        <v>#N/A</v>
      </c>
      <c r="D55" s="114">
        <f>COUNTIFS('Test Case Dump'!R:R,Table2[[#This Row],[Defect ID]],'Test Case Dump'!P:P,"Fail")</f>
        <v>0</v>
      </c>
      <c r="E55" s="114">
        <f>COUNTIFS('Test Case Dump'!R:R,Table2[[#This Row],[Defect ID]],'Test Case Dump'!P:P,"CE-Bug")</f>
        <v>0</v>
      </c>
      <c r="F55" s="55">
        <f>SUM(Table2[[#This Row],[Fail]:[CE-Bug]])</f>
        <v>0</v>
      </c>
    </row>
    <row r="56" spans="2:6" ht="15.75" thickBot="1">
      <c r="B56" s="54" t="s">
        <v>427</v>
      </c>
      <c r="C56" s="54" t="e">
        <f>VLOOKUP(Table2[[#This Row],[Defect ID]],'Defect Dump'!B:L,11,0)</f>
        <v>#N/A</v>
      </c>
      <c r="D56" s="114">
        <f>COUNTIFS('Test Case Dump'!R:R,Table2[[#This Row],[Defect ID]],'Test Case Dump'!P:P,"Fail")</f>
        <v>0</v>
      </c>
      <c r="E56" s="114">
        <f>COUNTIFS('Test Case Dump'!R:R,Table2[[#This Row],[Defect ID]],'Test Case Dump'!P:P,"CE-Bug")</f>
        <v>0</v>
      </c>
      <c r="F56" s="55">
        <f>SUM(Table2[[#This Row],[Fail]:[CE-Bug]])</f>
        <v>0</v>
      </c>
    </row>
    <row r="57" spans="2:6" ht="15.75" thickBot="1">
      <c r="B57" s="54" t="s">
        <v>428</v>
      </c>
      <c r="C57" s="54" t="e">
        <f>VLOOKUP(Table2[[#This Row],[Defect ID]],'Defect Dump'!B:L,11,0)</f>
        <v>#N/A</v>
      </c>
      <c r="D57" s="114">
        <f>COUNTIFS('Test Case Dump'!R:R,Table2[[#This Row],[Defect ID]],'Test Case Dump'!P:P,"Fail")</f>
        <v>0</v>
      </c>
      <c r="E57" s="114">
        <f>COUNTIFS('Test Case Dump'!R:R,Table2[[#This Row],[Defect ID]],'Test Case Dump'!P:P,"CE-Bug")</f>
        <v>0</v>
      </c>
      <c r="F57" s="55">
        <f>SUM(Table2[[#This Row],[Fail]:[CE-Bug]])</f>
        <v>0</v>
      </c>
    </row>
    <row r="58" spans="2:6" ht="15.75" thickBot="1">
      <c r="B58" s="54" t="s">
        <v>429</v>
      </c>
      <c r="C58" s="54" t="e">
        <f>VLOOKUP(Table2[[#This Row],[Defect ID]],'Defect Dump'!B:L,11,0)</f>
        <v>#N/A</v>
      </c>
      <c r="D58" s="114">
        <f>COUNTIFS('Test Case Dump'!R:R,Table2[[#This Row],[Defect ID]],'Test Case Dump'!P:P,"Fail")</f>
        <v>0</v>
      </c>
      <c r="E58" s="114">
        <f>COUNTIFS('Test Case Dump'!R:R,Table2[[#This Row],[Defect ID]],'Test Case Dump'!P:P,"CE-Bug")</f>
        <v>0</v>
      </c>
      <c r="F58" s="55">
        <f>SUM(Table2[[#This Row],[Fail]:[CE-Bug]])</f>
        <v>0</v>
      </c>
    </row>
    <row r="59" spans="2:6" ht="15.75" thickBot="1">
      <c r="B59" s="54" t="s">
        <v>430</v>
      </c>
      <c r="C59" s="54" t="e">
        <f>VLOOKUP(Table2[[#This Row],[Defect ID]],'Defect Dump'!B:L,11,0)</f>
        <v>#N/A</v>
      </c>
      <c r="D59" s="114">
        <f>COUNTIFS('Test Case Dump'!R:R,Table2[[#This Row],[Defect ID]],'Test Case Dump'!P:P,"Fail")</f>
        <v>0</v>
      </c>
      <c r="E59" s="114">
        <f>COUNTIFS('Test Case Dump'!R:R,Table2[[#This Row],[Defect ID]],'Test Case Dump'!P:P,"CE-Bug")</f>
        <v>0</v>
      </c>
      <c r="F59" s="55">
        <f>SUM(Table2[[#This Row],[Fail]:[CE-Bug]])</f>
        <v>0</v>
      </c>
    </row>
    <row r="60" spans="2:6" ht="15.75" thickBot="1">
      <c r="B60" s="54" t="s">
        <v>431</v>
      </c>
      <c r="C60" s="54" t="e">
        <f>VLOOKUP(Table2[[#This Row],[Defect ID]],'Defect Dump'!B:L,11,0)</f>
        <v>#N/A</v>
      </c>
      <c r="D60" s="114">
        <f>COUNTIFS('Test Case Dump'!R:R,Table2[[#This Row],[Defect ID]],'Test Case Dump'!P:P,"Fail")</f>
        <v>0</v>
      </c>
      <c r="E60" s="114">
        <f>COUNTIFS('Test Case Dump'!R:R,Table2[[#This Row],[Defect ID]],'Test Case Dump'!P:P,"CE-Bug")</f>
        <v>0</v>
      </c>
      <c r="F60" s="55">
        <f>SUM(Table2[[#This Row],[Fail]:[CE-Bug]])</f>
        <v>0</v>
      </c>
    </row>
    <row r="61" spans="2:6" ht="15.75" thickBot="1">
      <c r="B61" s="54" t="s">
        <v>432</v>
      </c>
      <c r="C61" s="54" t="e">
        <f>VLOOKUP(Table2[[#This Row],[Defect ID]],'Defect Dump'!B:L,11,0)</f>
        <v>#N/A</v>
      </c>
      <c r="D61" s="114">
        <f>COUNTIFS('Test Case Dump'!R:R,Table2[[#This Row],[Defect ID]],'Test Case Dump'!P:P,"Fail")</f>
        <v>0</v>
      </c>
      <c r="E61" s="114">
        <f>COUNTIFS('Test Case Dump'!R:R,Table2[[#This Row],[Defect ID]],'Test Case Dump'!P:P,"CE-Bug")</f>
        <v>0</v>
      </c>
      <c r="F61" s="55">
        <f>SUM(Table2[[#This Row],[Fail]:[CE-Bug]])</f>
        <v>0</v>
      </c>
    </row>
    <row r="62" spans="2:6" ht="15.75" thickBot="1">
      <c r="B62" s="54" t="s">
        <v>433</v>
      </c>
      <c r="C62" s="54" t="e">
        <f>VLOOKUP(Table2[[#This Row],[Defect ID]],'Defect Dump'!B:L,11,0)</f>
        <v>#N/A</v>
      </c>
      <c r="D62" s="114">
        <f>COUNTIFS('Test Case Dump'!R:R,Table2[[#This Row],[Defect ID]],'Test Case Dump'!P:P,"Fail")</f>
        <v>0</v>
      </c>
      <c r="E62" s="114">
        <f>COUNTIFS('Test Case Dump'!R:R,Table2[[#This Row],[Defect ID]],'Test Case Dump'!P:P,"CE-Bug")</f>
        <v>0</v>
      </c>
      <c r="F62" s="55">
        <f>SUM(Table2[[#This Row],[Fail]:[CE-Bug]])</f>
        <v>0</v>
      </c>
    </row>
    <row r="63" spans="2:6" ht="15.75" thickBot="1">
      <c r="B63" s="54" t="s">
        <v>434</v>
      </c>
      <c r="C63" s="54" t="e">
        <f>VLOOKUP(Table2[[#This Row],[Defect ID]],'Defect Dump'!B:L,11,0)</f>
        <v>#N/A</v>
      </c>
      <c r="D63" s="114">
        <f>COUNTIFS('Test Case Dump'!R:R,Table2[[#This Row],[Defect ID]],'Test Case Dump'!P:P,"Fail")</f>
        <v>0</v>
      </c>
      <c r="E63" s="114">
        <f>COUNTIFS('Test Case Dump'!R:R,Table2[[#This Row],[Defect ID]],'Test Case Dump'!P:P,"CE-Bug")</f>
        <v>0</v>
      </c>
      <c r="F63" s="55">
        <f>SUM(Table2[[#This Row],[Fail]:[CE-Bug]])</f>
        <v>0</v>
      </c>
    </row>
    <row r="64" spans="2:6" ht="15.75" thickBot="1">
      <c r="B64" s="54" t="s">
        <v>435</v>
      </c>
      <c r="C64" s="54" t="e">
        <f>VLOOKUP(Table2[[#This Row],[Defect ID]],'Defect Dump'!B:L,11,0)</f>
        <v>#N/A</v>
      </c>
      <c r="D64" s="114">
        <f>COUNTIFS('Test Case Dump'!R:R,Table2[[#This Row],[Defect ID]],'Test Case Dump'!P:P,"Fail")</f>
        <v>0</v>
      </c>
      <c r="E64" s="114">
        <f>COUNTIFS('Test Case Dump'!R:R,Table2[[#This Row],[Defect ID]],'Test Case Dump'!P:P,"CE-Bug")</f>
        <v>0</v>
      </c>
      <c r="F64" s="55">
        <f>SUM(Table2[[#This Row],[Fail]:[CE-Bug]])</f>
        <v>0</v>
      </c>
    </row>
    <row r="65" spans="2:6" ht="15.75" thickBot="1">
      <c r="B65" s="54" t="s">
        <v>436</v>
      </c>
      <c r="C65" s="54" t="e">
        <f>VLOOKUP(Table2[[#This Row],[Defect ID]],'Defect Dump'!B:L,11,0)</f>
        <v>#N/A</v>
      </c>
      <c r="D65" s="114">
        <f>COUNTIFS('Test Case Dump'!R:R,Table2[[#This Row],[Defect ID]],'Test Case Dump'!P:P,"Fail")</f>
        <v>0</v>
      </c>
      <c r="E65" s="114">
        <f>COUNTIFS('Test Case Dump'!R:R,Table2[[#This Row],[Defect ID]],'Test Case Dump'!P:P,"CE-Bug")</f>
        <v>0</v>
      </c>
      <c r="F65" s="55">
        <f>SUM(Table2[[#This Row],[Fail]:[CE-Bug]])</f>
        <v>0</v>
      </c>
    </row>
    <row r="66" spans="2:6" ht="15.75" thickBot="1">
      <c r="B66" s="54" t="s">
        <v>437</v>
      </c>
      <c r="C66" s="54" t="e">
        <f>VLOOKUP(Table2[[#This Row],[Defect ID]],'Defect Dump'!B:L,11,0)</f>
        <v>#N/A</v>
      </c>
      <c r="D66" s="114">
        <f>COUNTIFS('Test Case Dump'!R:R,Table2[[#This Row],[Defect ID]],'Test Case Dump'!P:P,"Fail")</f>
        <v>0</v>
      </c>
      <c r="E66" s="114">
        <f>COUNTIFS('Test Case Dump'!R:R,Table2[[#This Row],[Defect ID]],'Test Case Dump'!P:P,"CE-Bug")</f>
        <v>0</v>
      </c>
      <c r="F66" s="55">
        <f>SUM(Table2[[#This Row],[Fail]:[CE-Bug]])</f>
        <v>0</v>
      </c>
    </row>
    <row r="67" spans="2:6" ht="15.75" thickBot="1">
      <c r="B67" s="54" t="s">
        <v>438</v>
      </c>
      <c r="C67" s="54" t="e">
        <f>VLOOKUP(Table2[[#This Row],[Defect ID]],'Defect Dump'!B:L,11,0)</f>
        <v>#N/A</v>
      </c>
      <c r="D67" s="114">
        <f>COUNTIFS('Test Case Dump'!R:R,Table2[[#This Row],[Defect ID]],'Test Case Dump'!P:P,"Fail")</f>
        <v>0</v>
      </c>
      <c r="E67" s="114">
        <f>COUNTIFS('Test Case Dump'!R:R,Table2[[#This Row],[Defect ID]],'Test Case Dump'!P:P,"CE-Bug")</f>
        <v>0</v>
      </c>
      <c r="F67" s="55">
        <f>SUM(Table2[[#This Row],[Fail]:[CE-Bug]])</f>
        <v>0</v>
      </c>
    </row>
    <row r="68" spans="2:6" ht="15.75" thickBot="1">
      <c r="B68" s="54" t="s">
        <v>439</v>
      </c>
      <c r="C68" s="54" t="e">
        <f>VLOOKUP(Table2[[#This Row],[Defect ID]],'Defect Dump'!B:L,11,0)</f>
        <v>#N/A</v>
      </c>
      <c r="D68" s="114">
        <f>COUNTIFS('Test Case Dump'!R:R,Table2[[#This Row],[Defect ID]],'Test Case Dump'!P:P,"Fail")</f>
        <v>0</v>
      </c>
      <c r="E68" s="114">
        <f>COUNTIFS('Test Case Dump'!R:R,Table2[[#This Row],[Defect ID]],'Test Case Dump'!P:P,"CE-Bug")</f>
        <v>0</v>
      </c>
      <c r="F68" s="55">
        <f>SUM(Table2[[#This Row],[Fail]:[CE-Bug]])</f>
        <v>0</v>
      </c>
    </row>
    <row r="69" spans="2:6" ht="15.75" thickBot="1">
      <c r="B69" s="54" t="s">
        <v>440</v>
      </c>
      <c r="C69" s="54" t="e">
        <f>VLOOKUP(Table2[[#This Row],[Defect ID]],'Defect Dump'!B:L,11,0)</f>
        <v>#N/A</v>
      </c>
      <c r="D69" s="114">
        <f>COUNTIFS('Test Case Dump'!R:R,Table2[[#This Row],[Defect ID]],'Test Case Dump'!P:P,"Fail")</f>
        <v>0</v>
      </c>
      <c r="E69" s="114">
        <f>COUNTIFS('Test Case Dump'!R:R,Table2[[#This Row],[Defect ID]],'Test Case Dump'!P:P,"CE-Bug")</f>
        <v>0</v>
      </c>
      <c r="F69" s="55">
        <f>SUM(Table2[[#This Row],[Fail]:[CE-Bug]])</f>
        <v>0</v>
      </c>
    </row>
    <row r="70" spans="2:6" ht="15.75" thickBot="1">
      <c r="B70" s="54" t="s">
        <v>441</v>
      </c>
      <c r="C70" s="54" t="e">
        <f>VLOOKUP(Table2[[#This Row],[Defect ID]],'Defect Dump'!B:L,11,0)</f>
        <v>#N/A</v>
      </c>
      <c r="D70" s="114">
        <f>COUNTIFS('Test Case Dump'!R:R,Table2[[#This Row],[Defect ID]],'Test Case Dump'!P:P,"Fail")</f>
        <v>0</v>
      </c>
      <c r="E70" s="114">
        <f>COUNTIFS('Test Case Dump'!R:R,Table2[[#This Row],[Defect ID]],'Test Case Dump'!P:P,"CE-Bug")</f>
        <v>0</v>
      </c>
      <c r="F70" s="55">
        <f>SUM(Table2[[#This Row],[Fail]:[CE-Bug]])</f>
        <v>0</v>
      </c>
    </row>
    <row r="71" spans="2:6" ht="15.75" thickBot="1">
      <c r="B71" s="54" t="s">
        <v>442</v>
      </c>
      <c r="C71" s="54" t="e">
        <f>VLOOKUP(Table2[[#This Row],[Defect ID]],'Defect Dump'!B:L,11,0)</f>
        <v>#N/A</v>
      </c>
      <c r="D71" s="114">
        <f>COUNTIFS('Test Case Dump'!R:R,Table2[[#This Row],[Defect ID]],'Test Case Dump'!P:P,"Fail")</f>
        <v>0</v>
      </c>
      <c r="E71" s="114">
        <f>COUNTIFS('Test Case Dump'!R:R,Table2[[#This Row],[Defect ID]],'Test Case Dump'!P:P,"CE-Bug")</f>
        <v>0</v>
      </c>
      <c r="F71" s="55">
        <f>SUM(Table2[[#This Row],[Fail]:[CE-Bug]])</f>
        <v>0</v>
      </c>
    </row>
    <row r="72" spans="2:6" ht="15.75" thickBot="1">
      <c r="B72" s="54" t="s">
        <v>443</v>
      </c>
      <c r="C72" s="54" t="e">
        <f>VLOOKUP(Table2[[#This Row],[Defect ID]],'Defect Dump'!B:L,11,0)</f>
        <v>#N/A</v>
      </c>
      <c r="D72" s="114">
        <f>COUNTIFS('Test Case Dump'!R:R,Table2[[#This Row],[Defect ID]],'Test Case Dump'!P:P,"Fail")</f>
        <v>0</v>
      </c>
      <c r="E72" s="114">
        <f>COUNTIFS('Test Case Dump'!R:R,Table2[[#This Row],[Defect ID]],'Test Case Dump'!P:P,"CE-Bug")</f>
        <v>0</v>
      </c>
      <c r="F72" s="55">
        <f>SUM(Table2[[#This Row],[Fail]:[CE-Bug]])</f>
        <v>0</v>
      </c>
    </row>
    <row r="73" spans="2:6" ht="15.75" thickBot="1">
      <c r="B73" s="54" t="s">
        <v>444</v>
      </c>
      <c r="C73" s="54" t="e">
        <f>VLOOKUP(Table2[[#This Row],[Defect ID]],'Defect Dump'!B:L,11,0)</f>
        <v>#N/A</v>
      </c>
      <c r="D73" s="114">
        <f>COUNTIFS('Test Case Dump'!R:R,Table2[[#This Row],[Defect ID]],'Test Case Dump'!P:P,"Fail")</f>
        <v>0</v>
      </c>
      <c r="E73" s="114">
        <f>COUNTIFS('Test Case Dump'!R:R,Table2[[#This Row],[Defect ID]],'Test Case Dump'!P:P,"CE-Bug")</f>
        <v>0</v>
      </c>
      <c r="F73" s="55">
        <f>SUM(Table2[[#This Row],[Fail]:[CE-Bug]])</f>
        <v>0</v>
      </c>
    </row>
    <row r="74" spans="2:6" ht="15.75" thickBot="1">
      <c r="B74" s="54" t="s">
        <v>445</v>
      </c>
      <c r="C74" s="54" t="e">
        <f>VLOOKUP(Table2[[#This Row],[Defect ID]],'Defect Dump'!B:L,11,0)</f>
        <v>#N/A</v>
      </c>
      <c r="D74" s="114">
        <f>COUNTIFS('Test Case Dump'!R:R,Table2[[#This Row],[Defect ID]],'Test Case Dump'!P:P,"Fail")</f>
        <v>0</v>
      </c>
      <c r="E74" s="114">
        <f>COUNTIFS('Test Case Dump'!R:R,Table2[[#This Row],[Defect ID]],'Test Case Dump'!P:P,"CE-Bug")</f>
        <v>0</v>
      </c>
      <c r="F74" s="55">
        <f>SUM(Table2[[#This Row],[Fail]:[CE-Bug]])</f>
        <v>0</v>
      </c>
    </row>
    <row r="75" spans="2:6" ht="15.75" thickBot="1">
      <c r="B75" s="54" t="s">
        <v>446</v>
      </c>
      <c r="C75" s="54" t="e">
        <f>VLOOKUP(Table2[[#This Row],[Defect ID]],'Defect Dump'!B:L,11,0)</f>
        <v>#N/A</v>
      </c>
      <c r="D75" s="114">
        <f>COUNTIFS('Test Case Dump'!R:R,Table2[[#This Row],[Defect ID]],'Test Case Dump'!P:P,"Fail")</f>
        <v>0</v>
      </c>
      <c r="E75" s="114">
        <f>COUNTIFS('Test Case Dump'!R:R,Table2[[#This Row],[Defect ID]],'Test Case Dump'!P:P,"CE-Bug")</f>
        <v>0</v>
      </c>
      <c r="F75" s="55">
        <f>SUM(Table2[[#This Row],[Fail]:[CE-Bug]])</f>
        <v>0</v>
      </c>
    </row>
    <row r="76" spans="2:6" ht="15.75" thickBot="1">
      <c r="B76" s="54" t="s">
        <v>447</v>
      </c>
      <c r="C76" s="54" t="e">
        <f>VLOOKUP(Table2[[#This Row],[Defect ID]],'Defect Dump'!B:L,11,0)</f>
        <v>#N/A</v>
      </c>
      <c r="D76" s="114">
        <f>COUNTIFS('Test Case Dump'!R:R,Table2[[#This Row],[Defect ID]],'Test Case Dump'!P:P,"Fail")</f>
        <v>0</v>
      </c>
      <c r="E76" s="114">
        <f>COUNTIFS('Test Case Dump'!R:R,Table2[[#This Row],[Defect ID]],'Test Case Dump'!P:P,"CE-Bug")</f>
        <v>0</v>
      </c>
      <c r="F76" s="55">
        <f>SUM(Table2[[#This Row],[Fail]:[CE-Bug]])</f>
        <v>0</v>
      </c>
    </row>
    <row r="77" spans="2:6" ht="15.75" thickBot="1">
      <c r="B77" s="54" t="s">
        <v>448</v>
      </c>
      <c r="C77" s="54" t="e">
        <f>VLOOKUP(Table2[[#This Row],[Defect ID]],'Defect Dump'!B:L,11,0)</f>
        <v>#N/A</v>
      </c>
      <c r="D77" s="114">
        <f>COUNTIFS('Test Case Dump'!R:R,Table2[[#This Row],[Defect ID]],'Test Case Dump'!P:P,"Fail")</f>
        <v>0</v>
      </c>
      <c r="E77" s="114">
        <f>COUNTIFS('Test Case Dump'!R:R,Table2[[#This Row],[Defect ID]],'Test Case Dump'!P:P,"CE-Bug")</f>
        <v>0</v>
      </c>
      <c r="F77" s="55">
        <f>SUM(Table2[[#This Row],[Fail]:[CE-Bug]])</f>
        <v>0</v>
      </c>
    </row>
    <row r="78" spans="2:6" ht="15.75" thickBot="1">
      <c r="B78" s="54" t="s">
        <v>449</v>
      </c>
      <c r="C78" s="54" t="e">
        <f>VLOOKUP(Table2[[#This Row],[Defect ID]],'Defect Dump'!B:L,11,0)</f>
        <v>#N/A</v>
      </c>
      <c r="D78" s="114">
        <f>COUNTIFS('Test Case Dump'!R:R,Table2[[#This Row],[Defect ID]],'Test Case Dump'!P:P,"Fail")</f>
        <v>0</v>
      </c>
      <c r="E78" s="114">
        <f>COUNTIFS('Test Case Dump'!R:R,Table2[[#This Row],[Defect ID]],'Test Case Dump'!P:P,"CE-Bug")</f>
        <v>0</v>
      </c>
      <c r="F78" s="55">
        <f>SUM(Table2[[#This Row],[Fail]:[CE-Bug]])</f>
        <v>0</v>
      </c>
    </row>
    <row r="79" spans="2:6" ht="15.75" thickBot="1">
      <c r="B79" s="54" t="s">
        <v>450</v>
      </c>
      <c r="C79" s="54" t="e">
        <f>VLOOKUP(Table2[[#This Row],[Defect ID]],'Defect Dump'!B:L,11,0)</f>
        <v>#N/A</v>
      </c>
      <c r="D79" s="114">
        <f>COUNTIFS('Test Case Dump'!R:R,Table2[[#This Row],[Defect ID]],'Test Case Dump'!P:P,"Fail")</f>
        <v>0</v>
      </c>
      <c r="E79" s="114">
        <f>COUNTIFS('Test Case Dump'!R:R,Table2[[#This Row],[Defect ID]],'Test Case Dump'!P:P,"CE-Bug")</f>
        <v>0</v>
      </c>
      <c r="F79" s="55">
        <f>SUM(Table2[[#This Row],[Fail]:[CE-Bug]])</f>
        <v>0</v>
      </c>
    </row>
    <row r="80" spans="2:6" ht="15.75" thickBot="1">
      <c r="B80" s="54" t="s">
        <v>451</v>
      </c>
      <c r="C80" s="54" t="e">
        <f>VLOOKUP(Table2[[#This Row],[Defect ID]],'Defect Dump'!B:L,11,0)</f>
        <v>#N/A</v>
      </c>
      <c r="D80" s="114">
        <f>COUNTIFS('Test Case Dump'!R:R,Table2[[#This Row],[Defect ID]],'Test Case Dump'!P:P,"Fail")</f>
        <v>0</v>
      </c>
      <c r="E80" s="114">
        <f>COUNTIFS('Test Case Dump'!R:R,Table2[[#This Row],[Defect ID]],'Test Case Dump'!P:P,"CE-Bug")</f>
        <v>0</v>
      </c>
      <c r="F80" s="55">
        <f>SUM(Table2[[#This Row],[Fail]:[CE-Bug]])</f>
        <v>0</v>
      </c>
    </row>
    <row r="81" spans="2:6" ht="15.75" thickBot="1">
      <c r="B81" s="54" t="s">
        <v>452</v>
      </c>
      <c r="C81" s="54" t="e">
        <f>VLOOKUP(Table2[[#This Row],[Defect ID]],'Defect Dump'!B:L,11,0)</f>
        <v>#N/A</v>
      </c>
      <c r="D81" s="114">
        <f>COUNTIFS('Test Case Dump'!R:R,Table2[[#This Row],[Defect ID]],'Test Case Dump'!P:P,"Fail")</f>
        <v>0</v>
      </c>
      <c r="E81" s="114">
        <f>COUNTIFS('Test Case Dump'!R:R,Table2[[#This Row],[Defect ID]],'Test Case Dump'!P:P,"CE-Bug")</f>
        <v>0</v>
      </c>
      <c r="F81" s="55">
        <f>SUM(Table2[[#This Row],[Fail]:[CE-Bug]])</f>
        <v>0</v>
      </c>
    </row>
    <row r="82" spans="2:6" ht="15.75" thickBot="1">
      <c r="B82" s="54" t="s">
        <v>453</v>
      </c>
      <c r="C82" s="54" t="e">
        <f>VLOOKUP(Table2[[#This Row],[Defect ID]],'Defect Dump'!B:L,11,0)</f>
        <v>#N/A</v>
      </c>
      <c r="D82" s="114">
        <f>COUNTIFS('Test Case Dump'!R:R,Table2[[#This Row],[Defect ID]],'Test Case Dump'!P:P,"Fail")</f>
        <v>0</v>
      </c>
      <c r="E82" s="114">
        <f>COUNTIFS('Test Case Dump'!R:R,Table2[[#This Row],[Defect ID]],'Test Case Dump'!P:P,"CE-Bug")</f>
        <v>0</v>
      </c>
      <c r="F82" s="55">
        <f>SUM(Table2[[#This Row],[Fail]:[CE-Bug]])</f>
        <v>0</v>
      </c>
    </row>
    <row r="83" spans="2:6" ht="15.75" thickBot="1">
      <c r="B83" s="54" t="s">
        <v>454</v>
      </c>
      <c r="C83" s="54" t="e">
        <f>VLOOKUP(Table2[[#This Row],[Defect ID]],'Defect Dump'!B:L,11,0)</f>
        <v>#N/A</v>
      </c>
      <c r="D83" s="114">
        <f>COUNTIFS('Test Case Dump'!R:R,Table2[[#This Row],[Defect ID]],'Test Case Dump'!P:P,"Fail")</f>
        <v>0</v>
      </c>
      <c r="E83" s="114">
        <f>COUNTIFS('Test Case Dump'!R:R,Table2[[#This Row],[Defect ID]],'Test Case Dump'!P:P,"CE-Bug")</f>
        <v>0</v>
      </c>
      <c r="F83" s="55">
        <f>SUM(Table2[[#This Row],[Fail]:[CE-Bug]])</f>
        <v>0</v>
      </c>
    </row>
    <row r="84" spans="2:6" ht="15.75" thickBot="1">
      <c r="B84" s="54" t="s">
        <v>455</v>
      </c>
      <c r="C84" s="54" t="e">
        <f>VLOOKUP(Table2[[#This Row],[Defect ID]],'Defect Dump'!B:L,11,0)</f>
        <v>#N/A</v>
      </c>
      <c r="D84" s="114">
        <f>COUNTIFS('Test Case Dump'!R:R,Table2[[#This Row],[Defect ID]],'Test Case Dump'!P:P,"Fail")</f>
        <v>0</v>
      </c>
      <c r="E84" s="114">
        <f>COUNTIFS('Test Case Dump'!R:R,Table2[[#This Row],[Defect ID]],'Test Case Dump'!P:P,"CE-Bug")</f>
        <v>0</v>
      </c>
      <c r="F84" s="55">
        <f>SUM(Table2[[#This Row],[Fail]:[CE-Bug]])</f>
        <v>0</v>
      </c>
    </row>
    <row r="85" spans="2:6" ht="15.75" thickBot="1">
      <c r="B85" s="54" t="s">
        <v>456</v>
      </c>
      <c r="C85" s="54" t="e">
        <f>VLOOKUP(Table2[[#This Row],[Defect ID]],'Defect Dump'!B:L,11,0)</f>
        <v>#N/A</v>
      </c>
      <c r="D85" s="114">
        <f>COUNTIFS('Test Case Dump'!R:R,Table2[[#This Row],[Defect ID]],'Test Case Dump'!P:P,"Fail")</f>
        <v>0</v>
      </c>
      <c r="E85" s="114">
        <f>COUNTIFS('Test Case Dump'!R:R,Table2[[#This Row],[Defect ID]],'Test Case Dump'!P:P,"CE-Bug")</f>
        <v>0</v>
      </c>
      <c r="F85" s="55">
        <f>SUM(Table2[[#This Row],[Fail]:[CE-Bug]])</f>
        <v>0</v>
      </c>
    </row>
    <row r="86" spans="2:6" ht="15.75" thickBot="1">
      <c r="B86" s="54" t="s">
        <v>457</v>
      </c>
      <c r="C86" s="54" t="e">
        <f>VLOOKUP(Table2[[#This Row],[Defect ID]],'Defect Dump'!B:L,11,0)</f>
        <v>#N/A</v>
      </c>
      <c r="D86" s="114">
        <f>COUNTIFS('Test Case Dump'!R:R,Table2[[#This Row],[Defect ID]],'Test Case Dump'!P:P,"Fail")</f>
        <v>0</v>
      </c>
      <c r="E86" s="114">
        <f>COUNTIFS('Test Case Dump'!R:R,Table2[[#This Row],[Defect ID]],'Test Case Dump'!P:P,"CE-Bug")</f>
        <v>0</v>
      </c>
      <c r="F86" s="55">
        <f>SUM(Table2[[#This Row],[Fail]:[CE-Bug]])</f>
        <v>0</v>
      </c>
    </row>
    <row r="87" spans="2:6" ht="15.75" thickBot="1">
      <c r="B87" s="54" t="s">
        <v>458</v>
      </c>
      <c r="C87" s="54" t="e">
        <f>VLOOKUP(Table2[[#This Row],[Defect ID]],'Defect Dump'!B:L,11,0)</f>
        <v>#N/A</v>
      </c>
      <c r="D87" s="114">
        <f>COUNTIFS('Test Case Dump'!R:R,Table2[[#This Row],[Defect ID]],'Test Case Dump'!P:P,"Fail")</f>
        <v>0</v>
      </c>
      <c r="E87" s="114">
        <f>COUNTIFS('Test Case Dump'!R:R,Table2[[#This Row],[Defect ID]],'Test Case Dump'!P:P,"CE-Bug")</f>
        <v>0</v>
      </c>
      <c r="F87" s="55">
        <f>SUM(Table2[[#This Row],[Fail]:[CE-Bug]])</f>
        <v>0</v>
      </c>
    </row>
    <row r="88" spans="2:6" ht="15.75" thickBot="1">
      <c r="B88" s="54" t="s">
        <v>459</v>
      </c>
      <c r="C88" s="54" t="e">
        <f>VLOOKUP(Table2[[#This Row],[Defect ID]],'Defect Dump'!B:L,11,0)</f>
        <v>#N/A</v>
      </c>
      <c r="D88" s="114">
        <f>COUNTIFS('Test Case Dump'!R:R,Table2[[#This Row],[Defect ID]],'Test Case Dump'!P:P,"Fail")</f>
        <v>0</v>
      </c>
      <c r="E88" s="114">
        <f>COUNTIFS('Test Case Dump'!R:R,Table2[[#This Row],[Defect ID]],'Test Case Dump'!P:P,"CE-Bug")</f>
        <v>0</v>
      </c>
      <c r="F88" s="55">
        <f>SUM(Table2[[#This Row],[Fail]:[CE-Bug]])</f>
        <v>0</v>
      </c>
    </row>
    <row r="89" spans="2:6" ht="15.75" thickBot="1">
      <c r="B89" s="54" t="s">
        <v>460</v>
      </c>
      <c r="C89" s="54" t="e">
        <f>VLOOKUP(Table2[[#This Row],[Defect ID]],'Defect Dump'!B:L,11,0)</f>
        <v>#N/A</v>
      </c>
      <c r="D89" s="114">
        <f>COUNTIFS('Test Case Dump'!R:R,Table2[[#This Row],[Defect ID]],'Test Case Dump'!P:P,"Fail")</f>
        <v>0</v>
      </c>
      <c r="E89" s="114">
        <f>COUNTIFS('Test Case Dump'!R:R,Table2[[#This Row],[Defect ID]],'Test Case Dump'!P:P,"CE-Bug")</f>
        <v>0</v>
      </c>
      <c r="F89" s="55">
        <f>SUM(Table2[[#This Row],[Fail]:[CE-Bug]])</f>
        <v>0</v>
      </c>
    </row>
    <row r="90" spans="2:6" ht="15.75" thickBot="1">
      <c r="B90" s="54" t="s">
        <v>461</v>
      </c>
      <c r="C90" s="54" t="e">
        <f>VLOOKUP(Table2[[#This Row],[Defect ID]],'Defect Dump'!B:L,11,0)</f>
        <v>#N/A</v>
      </c>
      <c r="D90" s="114">
        <f>COUNTIFS('Test Case Dump'!R:R,Table2[[#This Row],[Defect ID]],'Test Case Dump'!P:P,"Fail")</f>
        <v>0</v>
      </c>
      <c r="E90" s="114">
        <f>COUNTIFS('Test Case Dump'!R:R,Table2[[#This Row],[Defect ID]],'Test Case Dump'!P:P,"CE-Bug")</f>
        <v>0</v>
      </c>
      <c r="F90" s="55">
        <f>SUM(Table2[[#This Row],[Fail]:[CE-Bug]])</f>
        <v>0</v>
      </c>
    </row>
    <row r="91" spans="2:6" ht="15.75" thickBot="1">
      <c r="B91" s="54" t="s">
        <v>462</v>
      </c>
      <c r="C91" s="54" t="e">
        <f>VLOOKUP(Table2[[#This Row],[Defect ID]],'Defect Dump'!B:L,11,0)</f>
        <v>#N/A</v>
      </c>
      <c r="D91" s="114">
        <f>COUNTIFS('Test Case Dump'!R:R,Table2[[#This Row],[Defect ID]],'Test Case Dump'!P:P,"Fail")</f>
        <v>0</v>
      </c>
      <c r="E91" s="114">
        <f>COUNTIFS('Test Case Dump'!R:R,Table2[[#This Row],[Defect ID]],'Test Case Dump'!P:P,"CE-Bug")</f>
        <v>0</v>
      </c>
      <c r="F91" s="55">
        <f>SUM(Table2[[#This Row],[Fail]:[CE-Bug]])</f>
        <v>0</v>
      </c>
    </row>
    <row r="92" spans="2:6" ht="15.75" thickBot="1">
      <c r="B92" s="54" t="s">
        <v>463</v>
      </c>
      <c r="C92" s="54" t="e">
        <f>VLOOKUP(Table2[[#This Row],[Defect ID]],'Defect Dump'!B:L,11,0)</f>
        <v>#N/A</v>
      </c>
      <c r="D92" s="114">
        <f>COUNTIFS('Test Case Dump'!R:R,Table2[[#This Row],[Defect ID]],'Test Case Dump'!P:P,"Fail")</f>
        <v>0</v>
      </c>
      <c r="E92" s="114">
        <f>COUNTIFS('Test Case Dump'!R:R,Table2[[#This Row],[Defect ID]],'Test Case Dump'!P:P,"CE-Bug")</f>
        <v>0</v>
      </c>
      <c r="F92" s="55">
        <f>SUM(Table2[[#This Row],[Fail]:[CE-Bug]])</f>
        <v>0</v>
      </c>
    </row>
    <row r="93" spans="2:6" ht="15.75" thickBot="1">
      <c r="B93" s="54" t="s">
        <v>464</v>
      </c>
      <c r="C93" s="54" t="e">
        <f>VLOOKUP(Table2[[#This Row],[Defect ID]],'Defect Dump'!B:L,11,0)</f>
        <v>#N/A</v>
      </c>
      <c r="D93" s="114">
        <f>COUNTIFS('Test Case Dump'!R:R,Table2[[#This Row],[Defect ID]],'Test Case Dump'!P:P,"Fail")</f>
        <v>0</v>
      </c>
      <c r="E93" s="114">
        <f>COUNTIFS('Test Case Dump'!R:R,Table2[[#This Row],[Defect ID]],'Test Case Dump'!P:P,"CE-Bug")</f>
        <v>0</v>
      </c>
      <c r="F93" s="55">
        <f>SUM(Table2[[#This Row],[Fail]:[CE-Bug]])</f>
        <v>0</v>
      </c>
    </row>
    <row r="94" spans="2:6" ht="15.75" thickBot="1">
      <c r="B94" s="54" t="s">
        <v>465</v>
      </c>
      <c r="C94" s="54" t="e">
        <f>VLOOKUP(Table2[[#This Row],[Defect ID]],'Defect Dump'!B:L,11,0)</f>
        <v>#N/A</v>
      </c>
      <c r="D94" s="114">
        <f>COUNTIFS('Test Case Dump'!R:R,Table2[[#This Row],[Defect ID]],'Test Case Dump'!P:P,"Fail")</f>
        <v>0</v>
      </c>
      <c r="E94" s="114">
        <f>COUNTIFS('Test Case Dump'!R:R,Table2[[#This Row],[Defect ID]],'Test Case Dump'!P:P,"CE-Bug")</f>
        <v>0</v>
      </c>
      <c r="F94" s="55">
        <f>SUM(Table2[[#This Row],[Fail]:[CE-Bug]])</f>
        <v>0</v>
      </c>
    </row>
    <row r="95" spans="2:6" ht="15.75" thickBot="1">
      <c r="B95" s="54" t="s">
        <v>466</v>
      </c>
      <c r="C95" s="54" t="e">
        <f>VLOOKUP(Table2[[#This Row],[Defect ID]],'Defect Dump'!B:L,11,0)</f>
        <v>#N/A</v>
      </c>
      <c r="D95" s="114">
        <f>COUNTIFS('Test Case Dump'!R:R,Table2[[#This Row],[Defect ID]],'Test Case Dump'!P:P,"Fail")</f>
        <v>0</v>
      </c>
      <c r="E95" s="114">
        <f>COUNTIFS('Test Case Dump'!R:R,Table2[[#This Row],[Defect ID]],'Test Case Dump'!P:P,"CE-Bug")</f>
        <v>0</v>
      </c>
      <c r="F95" s="55">
        <f>SUM(Table2[[#This Row],[Fail]:[CE-Bug]])</f>
        <v>0</v>
      </c>
    </row>
    <row r="96" spans="2:6" ht="15.75" thickBot="1">
      <c r="B96" s="54" t="s">
        <v>467</v>
      </c>
      <c r="C96" s="54" t="e">
        <f>VLOOKUP(Table2[[#This Row],[Defect ID]],'Defect Dump'!B:L,11,0)</f>
        <v>#N/A</v>
      </c>
      <c r="D96" s="114">
        <f>COUNTIFS('Test Case Dump'!R:R,Table2[[#This Row],[Defect ID]],'Test Case Dump'!P:P,"Fail")</f>
        <v>0</v>
      </c>
      <c r="E96" s="114">
        <f>COUNTIFS('Test Case Dump'!R:R,Table2[[#This Row],[Defect ID]],'Test Case Dump'!P:P,"CE-Bug")</f>
        <v>0</v>
      </c>
      <c r="F96" s="55">
        <f>SUM(Table2[[#This Row],[Fail]:[CE-Bug]])</f>
        <v>0</v>
      </c>
    </row>
    <row r="97" spans="2:6" ht="15.75" thickBot="1">
      <c r="B97" s="54" t="s">
        <v>468</v>
      </c>
      <c r="C97" s="54" t="e">
        <f>VLOOKUP(Table2[[#This Row],[Defect ID]],'Defect Dump'!B:L,11,0)</f>
        <v>#N/A</v>
      </c>
      <c r="D97" s="114">
        <f>COUNTIFS('Test Case Dump'!R:R,Table2[[#This Row],[Defect ID]],'Test Case Dump'!P:P,"Fail")</f>
        <v>0</v>
      </c>
      <c r="E97" s="114">
        <f>COUNTIFS('Test Case Dump'!R:R,Table2[[#This Row],[Defect ID]],'Test Case Dump'!P:P,"CE-Bug")</f>
        <v>0</v>
      </c>
      <c r="F97" s="55">
        <f>SUM(Table2[[#This Row],[Fail]:[CE-Bug]])</f>
        <v>0</v>
      </c>
    </row>
    <row r="98" spans="2:6" ht="15.75" thickBot="1">
      <c r="B98" s="54" t="s">
        <v>469</v>
      </c>
      <c r="C98" s="54" t="e">
        <f>VLOOKUP(Table2[[#This Row],[Defect ID]],'Defect Dump'!B:L,11,0)</f>
        <v>#N/A</v>
      </c>
      <c r="D98" s="114">
        <f>COUNTIFS('Test Case Dump'!R:R,Table2[[#This Row],[Defect ID]],'Test Case Dump'!P:P,"Fail")</f>
        <v>0</v>
      </c>
      <c r="E98" s="114">
        <f>COUNTIFS('Test Case Dump'!R:R,Table2[[#This Row],[Defect ID]],'Test Case Dump'!P:P,"CE-Bug")</f>
        <v>0</v>
      </c>
      <c r="F98" s="55">
        <f>SUM(Table2[[#This Row],[Fail]:[CE-Bug]])</f>
        <v>0</v>
      </c>
    </row>
    <row r="99" spans="2:6" ht="15.75" thickBot="1">
      <c r="B99" s="54" t="s">
        <v>470</v>
      </c>
      <c r="C99" s="54" t="e">
        <f>VLOOKUP(Table2[[#This Row],[Defect ID]],'Defect Dump'!B:L,11,0)</f>
        <v>#N/A</v>
      </c>
      <c r="D99" s="114">
        <f>COUNTIFS('Test Case Dump'!R:R,Table2[[#This Row],[Defect ID]],'Test Case Dump'!P:P,"Fail")</f>
        <v>0</v>
      </c>
      <c r="E99" s="114">
        <f>COUNTIFS('Test Case Dump'!R:R,Table2[[#This Row],[Defect ID]],'Test Case Dump'!P:P,"CE-Bug")</f>
        <v>0</v>
      </c>
      <c r="F99" s="55">
        <f>SUM(Table2[[#This Row],[Fail]:[CE-Bug]])</f>
        <v>0</v>
      </c>
    </row>
    <row r="100" spans="2:6" ht="15.75" thickBot="1">
      <c r="B100" s="54" t="s">
        <v>471</v>
      </c>
      <c r="C100" s="54" t="e">
        <f>VLOOKUP(Table2[[#This Row],[Defect ID]],'Defect Dump'!B:L,11,0)</f>
        <v>#N/A</v>
      </c>
      <c r="D100" s="114">
        <f>COUNTIFS('Test Case Dump'!R:R,Table2[[#This Row],[Defect ID]],'Test Case Dump'!P:P,"Fail")</f>
        <v>0</v>
      </c>
      <c r="E100" s="114">
        <f>COUNTIFS('Test Case Dump'!R:R,Table2[[#This Row],[Defect ID]],'Test Case Dump'!P:P,"CE-Bug")</f>
        <v>0</v>
      </c>
      <c r="F100" s="55">
        <f>SUM(Table2[[#This Row],[Fail]:[CE-Bug]])</f>
        <v>0</v>
      </c>
    </row>
    <row r="101" spans="2:6" ht="15.75" thickBot="1">
      <c r="B101" s="54" t="s">
        <v>472</v>
      </c>
      <c r="C101" s="54" t="e">
        <f>VLOOKUP(Table2[[#This Row],[Defect ID]],'Defect Dump'!B:L,11,0)</f>
        <v>#N/A</v>
      </c>
      <c r="D101" s="114">
        <f>COUNTIFS('Test Case Dump'!R:R,Table2[[#This Row],[Defect ID]],'Test Case Dump'!P:P,"Fail")</f>
        <v>0</v>
      </c>
      <c r="E101" s="114">
        <f>COUNTIFS('Test Case Dump'!R:R,Table2[[#This Row],[Defect ID]],'Test Case Dump'!P:P,"CE-Bug")</f>
        <v>0</v>
      </c>
      <c r="F101" s="55">
        <f>SUM(Table2[[#This Row],[Fail]:[CE-Bug]])</f>
        <v>0</v>
      </c>
    </row>
    <row r="102" spans="2:6" ht="15.75" thickBot="1">
      <c r="B102" s="54" t="s">
        <v>473</v>
      </c>
      <c r="C102" s="54" t="e">
        <f>VLOOKUP(Table2[[#This Row],[Defect ID]],'Defect Dump'!B:L,11,0)</f>
        <v>#N/A</v>
      </c>
      <c r="D102" s="114">
        <f>COUNTIFS('Test Case Dump'!R:R,Table2[[#This Row],[Defect ID]],'Test Case Dump'!P:P,"Fail")</f>
        <v>0</v>
      </c>
      <c r="E102" s="114">
        <f>COUNTIFS('Test Case Dump'!R:R,Table2[[#This Row],[Defect ID]],'Test Case Dump'!P:P,"CE-Bug")</f>
        <v>0</v>
      </c>
      <c r="F102" s="55">
        <f>SUM(Table2[[#This Row],[Fail]:[CE-Bug]])</f>
        <v>0</v>
      </c>
    </row>
    <row r="103" spans="2:6" ht="15.75" thickBot="1">
      <c r="B103" s="54" t="s">
        <v>474</v>
      </c>
      <c r="C103" s="54" t="e">
        <f>VLOOKUP(Table2[[#This Row],[Defect ID]],'Defect Dump'!B:L,11,0)</f>
        <v>#N/A</v>
      </c>
      <c r="D103" s="114">
        <f>COUNTIFS('Test Case Dump'!R:R,Table2[[#This Row],[Defect ID]],'Test Case Dump'!P:P,"Fail")</f>
        <v>0</v>
      </c>
      <c r="E103" s="114">
        <f>COUNTIFS('Test Case Dump'!R:R,Table2[[#This Row],[Defect ID]],'Test Case Dump'!P:P,"CE-Bug")</f>
        <v>0</v>
      </c>
      <c r="F103" s="55">
        <f>SUM(Table2[[#This Row],[Fail]:[CE-Bug]])</f>
        <v>0</v>
      </c>
    </row>
    <row r="104" spans="2:6" ht="15.75" thickBot="1">
      <c r="B104" s="54" t="s">
        <v>475</v>
      </c>
      <c r="C104" s="54" t="e">
        <f>VLOOKUP(Table2[[#This Row],[Defect ID]],'Defect Dump'!B:L,11,0)</f>
        <v>#N/A</v>
      </c>
      <c r="D104" s="114">
        <f>COUNTIFS('Test Case Dump'!R:R,Table2[[#This Row],[Defect ID]],'Test Case Dump'!P:P,"Fail")</f>
        <v>0</v>
      </c>
      <c r="E104" s="114">
        <f>COUNTIFS('Test Case Dump'!R:R,Table2[[#This Row],[Defect ID]],'Test Case Dump'!P:P,"CE-Bug")</f>
        <v>0</v>
      </c>
      <c r="F104" s="55">
        <f>SUM(Table2[[#This Row],[Fail]:[CE-Bug]])</f>
        <v>0</v>
      </c>
    </row>
    <row r="105" spans="2:6" ht="15.75" thickBot="1">
      <c r="B105" s="54" t="s">
        <v>476</v>
      </c>
      <c r="C105" s="54" t="e">
        <f>VLOOKUP(Table2[[#This Row],[Defect ID]],'Defect Dump'!B:L,11,0)</f>
        <v>#N/A</v>
      </c>
      <c r="D105" s="114">
        <f>COUNTIFS('Test Case Dump'!R:R,Table2[[#This Row],[Defect ID]],'Test Case Dump'!P:P,"Fail")</f>
        <v>0</v>
      </c>
      <c r="E105" s="114">
        <f>COUNTIFS('Test Case Dump'!R:R,Table2[[#This Row],[Defect ID]],'Test Case Dump'!P:P,"CE-Bug")</f>
        <v>0</v>
      </c>
      <c r="F105" s="55">
        <f>SUM(Table2[[#This Row],[Fail]:[CE-Bug]])</f>
        <v>0</v>
      </c>
    </row>
    <row r="106" spans="2:6" ht="15.75" thickBot="1">
      <c r="B106" s="54" t="s">
        <v>477</v>
      </c>
      <c r="C106" s="54" t="e">
        <f>VLOOKUP(Table2[[#This Row],[Defect ID]],'Defect Dump'!B:L,11,0)</f>
        <v>#N/A</v>
      </c>
      <c r="D106" s="114">
        <f>COUNTIFS('Test Case Dump'!R:R,Table2[[#This Row],[Defect ID]],'Test Case Dump'!P:P,"Fail")</f>
        <v>0</v>
      </c>
      <c r="E106" s="114">
        <f>COUNTIFS('Test Case Dump'!R:R,Table2[[#This Row],[Defect ID]],'Test Case Dump'!P:P,"CE-Bug")</f>
        <v>0</v>
      </c>
      <c r="F106" s="55">
        <f>SUM(Table2[[#This Row],[Fail]:[CE-Bug]])</f>
        <v>0</v>
      </c>
    </row>
    <row r="107" spans="2:6" ht="15.75" thickBot="1">
      <c r="B107" s="54" t="s">
        <v>478</v>
      </c>
      <c r="C107" s="54" t="e">
        <f>VLOOKUP(Table2[[#This Row],[Defect ID]],'Defect Dump'!B:L,11,0)</f>
        <v>#N/A</v>
      </c>
      <c r="D107" s="114">
        <f>COUNTIFS('Test Case Dump'!R:R,Table2[[#This Row],[Defect ID]],'Test Case Dump'!P:P,"Fail")</f>
        <v>0</v>
      </c>
      <c r="E107" s="114">
        <f>COUNTIFS('Test Case Dump'!R:R,Table2[[#This Row],[Defect ID]],'Test Case Dump'!P:P,"CE-Bug")</f>
        <v>0</v>
      </c>
      <c r="F107" s="55">
        <f>SUM(Table2[[#This Row],[Fail]:[CE-Bug]])</f>
        <v>0</v>
      </c>
    </row>
    <row r="108" spans="2:6" ht="15.75" thickBot="1">
      <c r="B108" s="54" t="s">
        <v>479</v>
      </c>
      <c r="C108" s="54" t="e">
        <f>VLOOKUP(Table2[[#This Row],[Defect ID]],'Defect Dump'!B:L,11,0)</f>
        <v>#N/A</v>
      </c>
      <c r="D108" s="114">
        <f>COUNTIFS('Test Case Dump'!R:R,Table2[[#This Row],[Defect ID]],'Test Case Dump'!P:P,"Fail")</f>
        <v>0</v>
      </c>
      <c r="E108" s="114">
        <f>COUNTIFS('Test Case Dump'!R:R,Table2[[#This Row],[Defect ID]],'Test Case Dump'!P:P,"CE-Bug")</f>
        <v>0</v>
      </c>
      <c r="F108" s="55">
        <f>SUM(Table2[[#This Row],[Fail]:[CE-Bug]])</f>
        <v>0</v>
      </c>
    </row>
    <row r="109" spans="2:6" ht="15.75" thickBot="1">
      <c r="B109" s="54" t="s">
        <v>480</v>
      </c>
      <c r="C109" s="54" t="e">
        <f>VLOOKUP(Table2[[#This Row],[Defect ID]],'Defect Dump'!B:L,11,0)</f>
        <v>#N/A</v>
      </c>
      <c r="D109" s="114">
        <f>COUNTIFS('Test Case Dump'!R:R,Table2[[#This Row],[Defect ID]],'Test Case Dump'!P:P,"Fail")</f>
        <v>0</v>
      </c>
      <c r="E109" s="114">
        <f>COUNTIFS('Test Case Dump'!R:R,Table2[[#This Row],[Defect ID]],'Test Case Dump'!P:P,"CE-Bug")</f>
        <v>0</v>
      </c>
      <c r="F109" s="55">
        <f>SUM(Table2[[#This Row],[Fail]:[CE-Bug]])</f>
        <v>0</v>
      </c>
    </row>
    <row r="110" spans="2:6" ht="15.75" thickBot="1">
      <c r="B110" s="54" t="s">
        <v>481</v>
      </c>
      <c r="C110" s="54" t="e">
        <f>VLOOKUP(Table2[[#This Row],[Defect ID]],'Defect Dump'!B:L,11,0)</f>
        <v>#N/A</v>
      </c>
      <c r="D110" s="114">
        <f>COUNTIFS('Test Case Dump'!R:R,Table2[[#This Row],[Defect ID]],'Test Case Dump'!P:P,"Fail")</f>
        <v>0</v>
      </c>
      <c r="E110" s="114">
        <f>COUNTIFS('Test Case Dump'!R:R,Table2[[#This Row],[Defect ID]],'Test Case Dump'!P:P,"CE-Bug")</f>
        <v>0</v>
      </c>
      <c r="F110" s="55">
        <f>SUM(Table2[[#This Row],[Fail]:[CE-Bug]])</f>
        <v>0</v>
      </c>
    </row>
    <row r="111" spans="2:6" ht="15.75" thickBot="1">
      <c r="B111" s="54" t="s">
        <v>482</v>
      </c>
      <c r="C111" s="54" t="e">
        <f>VLOOKUP(Table2[[#This Row],[Defect ID]],'Defect Dump'!B:L,11,0)</f>
        <v>#N/A</v>
      </c>
      <c r="D111" s="114">
        <f>COUNTIFS('Test Case Dump'!R:R,Table2[[#This Row],[Defect ID]],'Test Case Dump'!P:P,"Fail")</f>
        <v>0</v>
      </c>
      <c r="E111" s="114">
        <f>COUNTIFS('Test Case Dump'!R:R,Table2[[#This Row],[Defect ID]],'Test Case Dump'!P:P,"CE-Bug")</f>
        <v>0</v>
      </c>
      <c r="F111" s="55">
        <f>SUM(Table2[[#This Row],[Fail]:[CE-Bug]])</f>
        <v>0</v>
      </c>
    </row>
    <row r="112" spans="2:6" ht="15.75" thickBot="1">
      <c r="B112" s="54" t="s">
        <v>483</v>
      </c>
      <c r="C112" s="54" t="e">
        <f>VLOOKUP(Table2[[#This Row],[Defect ID]],'Defect Dump'!B:L,11,0)</f>
        <v>#N/A</v>
      </c>
      <c r="D112" s="114">
        <f>COUNTIFS('Test Case Dump'!R:R,Table2[[#This Row],[Defect ID]],'Test Case Dump'!P:P,"Fail")</f>
        <v>0</v>
      </c>
      <c r="E112" s="114">
        <f>COUNTIFS('Test Case Dump'!R:R,Table2[[#This Row],[Defect ID]],'Test Case Dump'!P:P,"CE-Bug")</f>
        <v>0</v>
      </c>
      <c r="F112" s="55">
        <f>SUM(Table2[[#This Row],[Fail]:[CE-Bug]])</f>
        <v>0</v>
      </c>
    </row>
    <row r="113" spans="2:6" ht="15.75" thickBot="1">
      <c r="B113" s="54" t="s">
        <v>484</v>
      </c>
      <c r="C113" s="54" t="e">
        <f>VLOOKUP(Table2[[#This Row],[Defect ID]],'Defect Dump'!B:L,11,0)</f>
        <v>#N/A</v>
      </c>
      <c r="D113" s="114">
        <f>COUNTIFS('Test Case Dump'!R:R,Table2[[#This Row],[Defect ID]],'Test Case Dump'!P:P,"Fail")</f>
        <v>0</v>
      </c>
      <c r="E113" s="114">
        <f>COUNTIFS('Test Case Dump'!R:R,Table2[[#This Row],[Defect ID]],'Test Case Dump'!P:P,"CE-Bug")</f>
        <v>0</v>
      </c>
      <c r="F113" s="55">
        <f>SUM(Table2[[#This Row],[Fail]:[CE-Bug]])</f>
        <v>0</v>
      </c>
    </row>
    <row r="114" spans="2:6" ht="15.75" thickBot="1">
      <c r="B114" s="54" t="s">
        <v>485</v>
      </c>
      <c r="C114" s="54" t="e">
        <f>VLOOKUP(Table2[[#This Row],[Defect ID]],'Defect Dump'!B:L,11,0)</f>
        <v>#N/A</v>
      </c>
      <c r="D114" s="114">
        <f>COUNTIFS('Test Case Dump'!R:R,Table2[[#This Row],[Defect ID]],'Test Case Dump'!P:P,"Fail")</f>
        <v>0</v>
      </c>
      <c r="E114" s="114">
        <f>COUNTIFS('Test Case Dump'!R:R,Table2[[#This Row],[Defect ID]],'Test Case Dump'!P:P,"CE-Bug")</f>
        <v>0</v>
      </c>
      <c r="F114" s="55">
        <f>SUM(Table2[[#This Row],[Fail]:[CE-Bug]])</f>
        <v>0</v>
      </c>
    </row>
    <row r="115" spans="2:6" ht="15.75" thickBot="1">
      <c r="B115" s="54" t="s">
        <v>486</v>
      </c>
      <c r="C115" s="54" t="e">
        <f>VLOOKUP(Table2[[#This Row],[Defect ID]],'Defect Dump'!B:L,11,0)</f>
        <v>#N/A</v>
      </c>
      <c r="D115" s="114">
        <f>COUNTIFS('Test Case Dump'!R:R,Table2[[#This Row],[Defect ID]],'Test Case Dump'!P:P,"Fail")</f>
        <v>0</v>
      </c>
      <c r="E115" s="114">
        <f>COUNTIFS('Test Case Dump'!R:R,Table2[[#This Row],[Defect ID]],'Test Case Dump'!P:P,"CE-Bug")</f>
        <v>0</v>
      </c>
      <c r="F115" s="55">
        <f>SUM(Table2[[#This Row],[Fail]:[CE-Bug]])</f>
        <v>0</v>
      </c>
    </row>
    <row r="116" spans="2:6" ht="15.75" thickBot="1">
      <c r="B116" s="54" t="s">
        <v>487</v>
      </c>
      <c r="C116" s="54" t="e">
        <f>VLOOKUP(Table2[[#This Row],[Defect ID]],'Defect Dump'!B:L,11,0)</f>
        <v>#N/A</v>
      </c>
      <c r="D116" s="114">
        <f>COUNTIFS('Test Case Dump'!R:R,Table2[[#This Row],[Defect ID]],'Test Case Dump'!P:P,"Fail")</f>
        <v>0</v>
      </c>
      <c r="E116" s="114">
        <f>COUNTIFS('Test Case Dump'!R:R,Table2[[#This Row],[Defect ID]],'Test Case Dump'!P:P,"CE-Bug")</f>
        <v>0</v>
      </c>
      <c r="F116" s="55">
        <f>SUM(Table2[[#This Row],[Fail]:[CE-Bug]])</f>
        <v>0</v>
      </c>
    </row>
    <row r="117" spans="2:6" ht="15.75" thickBot="1">
      <c r="B117" s="54" t="s">
        <v>488</v>
      </c>
      <c r="C117" s="54" t="e">
        <f>VLOOKUP(Table2[[#This Row],[Defect ID]],'Defect Dump'!B:L,11,0)</f>
        <v>#N/A</v>
      </c>
      <c r="D117" s="114">
        <f>COUNTIFS('Test Case Dump'!R:R,Table2[[#This Row],[Defect ID]],'Test Case Dump'!P:P,"Fail")</f>
        <v>0</v>
      </c>
      <c r="E117" s="114">
        <f>COUNTIFS('Test Case Dump'!R:R,Table2[[#This Row],[Defect ID]],'Test Case Dump'!P:P,"CE-Bug")</f>
        <v>0</v>
      </c>
      <c r="F117" s="55">
        <f>SUM(Table2[[#This Row],[Fail]:[CE-Bug]])</f>
        <v>0</v>
      </c>
    </row>
    <row r="118" spans="2:6" ht="15.75" thickBot="1">
      <c r="B118" s="54" t="s">
        <v>489</v>
      </c>
      <c r="C118" s="54" t="e">
        <f>VLOOKUP(Table2[[#This Row],[Defect ID]],'Defect Dump'!B:L,11,0)</f>
        <v>#N/A</v>
      </c>
      <c r="D118" s="114">
        <f>COUNTIFS('Test Case Dump'!R:R,Table2[[#This Row],[Defect ID]],'Test Case Dump'!P:P,"Fail")</f>
        <v>0</v>
      </c>
      <c r="E118" s="114">
        <f>COUNTIFS('Test Case Dump'!R:R,Table2[[#This Row],[Defect ID]],'Test Case Dump'!P:P,"CE-Bug")</f>
        <v>0</v>
      </c>
      <c r="F118" s="55">
        <f>SUM(Table2[[#This Row],[Fail]:[CE-Bug]])</f>
        <v>0</v>
      </c>
    </row>
    <row r="119" spans="2:6" ht="15.75" thickBot="1">
      <c r="B119" s="54" t="s">
        <v>490</v>
      </c>
      <c r="C119" s="54" t="e">
        <f>VLOOKUP(Table2[[#This Row],[Defect ID]],'Defect Dump'!B:L,11,0)</f>
        <v>#N/A</v>
      </c>
      <c r="D119" s="114">
        <f>COUNTIFS('Test Case Dump'!R:R,Table2[[#This Row],[Defect ID]],'Test Case Dump'!P:P,"Fail")</f>
        <v>0</v>
      </c>
      <c r="E119" s="114">
        <f>COUNTIFS('Test Case Dump'!R:R,Table2[[#This Row],[Defect ID]],'Test Case Dump'!P:P,"CE-Bug")</f>
        <v>0</v>
      </c>
      <c r="F119" s="55">
        <f>SUM(Table2[[#This Row],[Fail]:[CE-Bug]])</f>
        <v>0</v>
      </c>
    </row>
    <row r="120" spans="2:6" ht="15.75" thickBot="1">
      <c r="B120" s="54" t="s">
        <v>491</v>
      </c>
      <c r="C120" s="54" t="e">
        <f>VLOOKUP(Table2[[#This Row],[Defect ID]],'Defect Dump'!B:L,11,0)</f>
        <v>#N/A</v>
      </c>
      <c r="D120" s="114">
        <f>COUNTIFS('Test Case Dump'!R:R,Table2[[#This Row],[Defect ID]],'Test Case Dump'!P:P,"Fail")</f>
        <v>0</v>
      </c>
      <c r="E120" s="114">
        <f>COUNTIFS('Test Case Dump'!R:R,Table2[[#This Row],[Defect ID]],'Test Case Dump'!P:P,"CE-Bug")</f>
        <v>0</v>
      </c>
      <c r="F120" s="55">
        <f>SUM(Table2[[#This Row],[Fail]:[CE-Bug]])</f>
        <v>0</v>
      </c>
    </row>
    <row r="121" spans="2:6" ht="15.75" thickBot="1">
      <c r="B121" s="54" t="s">
        <v>492</v>
      </c>
      <c r="C121" s="54" t="e">
        <f>VLOOKUP(Table2[[#This Row],[Defect ID]],'Defect Dump'!B:L,11,0)</f>
        <v>#N/A</v>
      </c>
      <c r="D121" s="114">
        <f>COUNTIFS('Test Case Dump'!R:R,Table2[[#This Row],[Defect ID]],'Test Case Dump'!P:P,"Fail")</f>
        <v>0</v>
      </c>
      <c r="E121" s="114">
        <f>COUNTIFS('Test Case Dump'!R:R,Table2[[#This Row],[Defect ID]],'Test Case Dump'!P:P,"CE-Bug")</f>
        <v>0</v>
      </c>
      <c r="F121" s="55">
        <f>SUM(Table2[[#This Row],[Fail]:[CE-Bug]])</f>
        <v>0</v>
      </c>
    </row>
    <row r="122" spans="2:6" ht="15.75" thickBot="1">
      <c r="B122" s="54" t="s">
        <v>493</v>
      </c>
      <c r="C122" s="54" t="e">
        <f>VLOOKUP(Table2[[#This Row],[Defect ID]],'Defect Dump'!B:L,11,0)</f>
        <v>#N/A</v>
      </c>
      <c r="D122" s="114">
        <f>COUNTIFS('Test Case Dump'!R:R,Table2[[#This Row],[Defect ID]],'Test Case Dump'!P:P,"Fail")</f>
        <v>0</v>
      </c>
      <c r="E122" s="114">
        <f>COUNTIFS('Test Case Dump'!R:R,Table2[[#This Row],[Defect ID]],'Test Case Dump'!P:P,"CE-Bug")</f>
        <v>0</v>
      </c>
      <c r="F122" s="55">
        <f>SUM(Table2[[#This Row],[Fail]:[CE-Bug]])</f>
        <v>0</v>
      </c>
    </row>
    <row r="123" spans="2:6" ht="15.75" thickBot="1">
      <c r="B123" s="54" t="s">
        <v>494</v>
      </c>
      <c r="C123" s="54" t="e">
        <f>VLOOKUP(Table2[[#This Row],[Defect ID]],'Defect Dump'!B:L,11,0)</f>
        <v>#N/A</v>
      </c>
      <c r="D123" s="114">
        <f>COUNTIFS('Test Case Dump'!R:R,Table2[[#This Row],[Defect ID]],'Test Case Dump'!P:P,"Fail")</f>
        <v>0</v>
      </c>
      <c r="E123" s="114">
        <f>COUNTIFS('Test Case Dump'!R:R,Table2[[#This Row],[Defect ID]],'Test Case Dump'!P:P,"CE-Bug")</f>
        <v>0</v>
      </c>
      <c r="F123" s="55">
        <f>SUM(Table2[[#This Row],[Fail]:[CE-Bug]])</f>
        <v>0</v>
      </c>
    </row>
    <row r="124" spans="2:6" ht="15.75" thickBot="1">
      <c r="B124" s="54" t="s">
        <v>495</v>
      </c>
      <c r="C124" s="54" t="e">
        <f>VLOOKUP(Table2[[#This Row],[Defect ID]],'Defect Dump'!B:L,11,0)</f>
        <v>#N/A</v>
      </c>
      <c r="D124" s="114">
        <f>COUNTIFS('Test Case Dump'!R:R,Table2[[#This Row],[Defect ID]],'Test Case Dump'!P:P,"Fail")</f>
        <v>0</v>
      </c>
      <c r="E124" s="114">
        <f>COUNTIFS('Test Case Dump'!R:R,Table2[[#This Row],[Defect ID]],'Test Case Dump'!P:P,"CE-Bug")</f>
        <v>0</v>
      </c>
      <c r="F124" s="55">
        <f>SUM(Table2[[#This Row],[Fail]:[CE-Bug]])</f>
        <v>0</v>
      </c>
    </row>
    <row r="125" spans="2:6" ht="15.75" thickBot="1">
      <c r="B125" s="54" t="s">
        <v>496</v>
      </c>
      <c r="C125" s="54" t="e">
        <f>VLOOKUP(Table2[[#This Row],[Defect ID]],'Defect Dump'!B:L,11,0)</f>
        <v>#N/A</v>
      </c>
      <c r="D125" s="114">
        <f>COUNTIFS('Test Case Dump'!R:R,Table2[[#This Row],[Defect ID]],'Test Case Dump'!P:P,"Fail")</f>
        <v>0</v>
      </c>
      <c r="E125" s="114">
        <f>COUNTIFS('Test Case Dump'!R:R,Table2[[#This Row],[Defect ID]],'Test Case Dump'!P:P,"CE-Bug")</f>
        <v>0</v>
      </c>
      <c r="F125" s="55">
        <f>SUM(Table2[[#This Row],[Fail]:[CE-Bug]])</f>
        <v>0</v>
      </c>
    </row>
    <row r="126" spans="2:6" ht="15.75" thickBot="1">
      <c r="B126" s="54" t="s">
        <v>497</v>
      </c>
      <c r="C126" s="54" t="e">
        <f>VLOOKUP(Table2[[#This Row],[Defect ID]],'Defect Dump'!B:L,11,0)</f>
        <v>#N/A</v>
      </c>
      <c r="D126" s="114">
        <f>COUNTIFS('Test Case Dump'!R:R,Table2[[#This Row],[Defect ID]],'Test Case Dump'!P:P,"Fail")</f>
        <v>0</v>
      </c>
      <c r="E126" s="114">
        <f>COUNTIFS('Test Case Dump'!R:R,Table2[[#This Row],[Defect ID]],'Test Case Dump'!P:P,"CE-Bug")</f>
        <v>0</v>
      </c>
      <c r="F126" s="55">
        <f>SUM(Table2[[#This Row],[Fail]:[CE-Bug]])</f>
        <v>0</v>
      </c>
    </row>
    <row r="127" spans="2:6" ht="15.75" thickBot="1">
      <c r="B127" s="54" t="s">
        <v>498</v>
      </c>
      <c r="C127" s="54" t="e">
        <f>VLOOKUP(Table2[[#This Row],[Defect ID]],'Defect Dump'!B:L,11,0)</f>
        <v>#N/A</v>
      </c>
      <c r="D127" s="114">
        <f>COUNTIFS('Test Case Dump'!R:R,Table2[[#This Row],[Defect ID]],'Test Case Dump'!P:P,"Fail")</f>
        <v>0</v>
      </c>
      <c r="E127" s="114">
        <f>COUNTIFS('Test Case Dump'!R:R,Table2[[#This Row],[Defect ID]],'Test Case Dump'!P:P,"CE-Bug")</f>
        <v>0</v>
      </c>
      <c r="F127" s="55">
        <f>SUM(Table2[[#This Row],[Fail]:[CE-Bug]])</f>
        <v>0</v>
      </c>
    </row>
    <row r="128" spans="2:6" ht="15.75" thickBot="1">
      <c r="B128" s="54" t="s">
        <v>499</v>
      </c>
      <c r="C128" s="54" t="e">
        <f>VLOOKUP(Table2[[#This Row],[Defect ID]],'Defect Dump'!B:L,11,0)</f>
        <v>#N/A</v>
      </c>
      <c r="D128" s="114">
        <f>COUNTIFS('Test Case Dump'!R:R,Table2[[#This Row],[Defect ID]],'Test Case Dump'!P:P,"Fail")</f>
        <v>0</v>
      </c>
      <c r="E128" s="114">
        <f>COUNTIFS('Test Case Dump'!R:R,Table2[[#This Row],[Defect ID]],'Test Case Dump'!P:P,"CE-Bug")</f>
        <v>0</v>
      </c>
      <c r="F128" s="55">
        <f>SUM(Table2[[#This Row],[Fail]:[CE-Bug]])</f>
        <v>0</v>
      </c>
    </row>
    <row r="129" spans="2:6" ht="15.75" thickBot="1">
      <c r="B129" s="54" t="s">
        <v>500</v>
      </c>
      <c r="C129" s="54" t="e">
        <f>VLOOKUP(Table2[[#This Row],[Defect ID]],'Defect Dump'!B:L,11,0)</f>
        <v>#N/A</v>
      </c>
      <c r="D129" s="114">
        <f>COUNTIFS('Test Case Dump'!R:R,Table2[[#This Row],[Defect ID]],'Test Case Dump'!P:P,"Fail")</f>
        <v>0</v>
      </c>
      <c r="E129" s="114">
        <f>COUNTIFS('Test Case Dump'!R:R,Table2[[#This Row],[Defect ID]],'Test Case Dump'!P:P,"CE-Bug")</f>
        <v>0</v>
      </c>
      <c r="F129" s="55">
        <f>SUM(Table2[[#This Row],[Fail]:[CE-Bug]])</f>
        <v>0</v>
      </c>
    </row>
    <row r="130" spans="2:6" ht="15.75" thickBot="1">
      <c r="B130" s="54" t="s">
        <v>501</v>
      </c>
      <c r="C130" s="54" t="e">
        <f>VLOOKUP(Table2[[#This Row],[Defect ID]],'Defect Dump'!B:L,11,0)</f>
        <v>#N/A</v>
      </c>
      <c r="D130" s="114">
        <f>COUNTIFS('Test Case Dump'!R:R,Table2[[#This Row],[Defect ID]],'Test Case Dump'!P:P,"Fail")</f>
        <v>0</v>
      </c>
      <c r="E130" s="114">
        <f>COUNTIFS('Test Case Dump'!R:R,Table2[[#This Row],[Defect ID]],'Test Case Dump'!P:P,"CE-Bug")</f>
        <v>0</v>
      </c>
      <c r="F130" s="55">
        <f>SUM(Table2[[#This Row],[Fail]:[CE-Bug]])</f>
        <v>0</v>
      </c>
    </row>
    <row r="131" spans="2:6" ht="15.75" thickBot="1">
      <c r="B131" s="54" t="s">
        <v>502</v>
      </c>
      <c r="C131" s="54" t="e">
        <f>VLOOKUP(Table2[[#This Row],[Defect ID]],'Defect Dump'!B:L,11,0)</f>
        <v>#N/A</v>
      </c>
      <c r="D131" s="114">
        <f>COUNTIFS('Test Case Dump'!R:R,Table2[[#This Row],[Defect ID]],'Test Case Dump'!P:P,"Fail")</f>
        <v>0</v>
      </c>
      <c r="E131" s="114">
        <f>COUNTIFS('Test Case Dump'!R:R,Table2[[#This Row],[Defect ID]],'Test Case Dump'!P:P,"CE-Bug")</f>
        <v>0</v>
      </c>
      <c r="F131" s="55">
        <f>SUM(Table2[[#This Row],[Fail]:[CE-Bug]])</f>
        <v>0</v>
      </c>
    </row>
    <row r="132" spans="2:6" ht="15.75" thickBot="1">
      <c r="B132" s="54" t="s">
        <v>503</v>
      </c>
      <c r="C132" s="54" t="e">
        <f>VLOOKUP(Table2[[#This Row],[Defect ID]],'Defect Dump'!B:L,11,0)</f>
        <v>#N/A</v>
      </c>
      <c r="D132" s="114">
        <f>COUNTIFS('Test Case Dump'!R:R,Table2[[#This Row],[Defect ID]],'Test Case Dump'!P:P,"Fail")</f>
        <v>0</v>
      </c>
      <c r="E132" s="114">
        <f>COUNTIFS('Test Case Dump'!R:R,Table2[[#This Row],[Defect ID]],'Test Case Dump'!P:P,"CE-Bug")</f>
        <v>0</v>
      </c>
      <c r="F132" s="55">
        <f>SUM(Table2[[#This Row],[Fail]:[CE-Bug]])</f>
        <v>0</v>
      </c>
    </row>
    <row r="133" spans="2:6" ht="15.75" thickBot="1">
      <c r="B133" s="54" t="s">
        <v>504</v>
      </c>
      <c r="C133" s="54" t="e">
        <f>VLOOKUP(Table2[[#This Row],[Defect ID]],'Defect Dump'!B:L,11,0)</f>
        <v>#N/A</v>
      </c>
      <c r="D133" s="114">
        <f>COUNTIFS('Test Case Dump'!R:R,Table2[[#This Row],[Defect ID]],'Test Case Dump'!P:P,"Fail")</f>
        <v>0</v>
      </c>
      <c r="E133" s="114">
        <f>COUNTIFS('Test Case Dump'!R:R,Table2[[#This Row],[Defect ID]],'Test Case Dump'!P:P,"CE-Bug")</f>
        <v>0</v>
      </c>
      <c r="F133" s="55">
        <f>SUM(Table2[[#This Row],[Fail]:[CE-Bug]])</f>
        <v>0</v>
      </c>
    </row>
    <row r="134" spans="2:6" ht="15.75" thickBot="1">
      <c r="B134" s="54" t="s">
        <v>505</v>
      </c>
      <c r="C134" s="54" t="e">
        <f>VLOOKUP(Table2[[#This Row],[Defect ID]],'Defect Dump'!B:L,11,0)</f>
        <v>#N/A</v>
      </c>
      <c r="D134" s="114">
        <f>COUNTIFS('Test Case Dump'!R:R,Table2[[#This Row],[Defect ID]],'Test Case Dump'!P:P,"Fail")</f>
        <v>0</v>
      </c>
      <c r="E134" s="114">
        <f>COUNTIFS('Test Case Dump'!R:R,Table2[[#This Row],[Defect ID]],'Test Case Dump'!P:P,"CE-Bug")</f>
        <v>0</v>
      </c>
      <c r="F134" s="55">
        <f>SUM(Table2[[#This Row],[Fail]:[CE-Bug]])</f>
        <v>0</v>
      </c>
    </row>
    <row r="135" spans="2:6" ht="15.75" thickBot="1">
      <c r="B135" s="54" t="s">
        <v>506</v>
      </c>
      <c r="C135" s="54" t="e">
        <f>VLOOKUP(Table2[[#This Row],[Defect ID]],'Defect Dump'!B:L,11,0)</f>
        <v>#N/A</v>
      </c>
      <c r="D135" s="114">
        <f>COUNTIFS('Test Case Dump'!R:R,Table2[[#This Row],[Defect ID]],'Test Case Dump'!P:P,"Fail")</f>
        <v>0</v>
      </c>
      <c r="E135" s="114">
        <f>COUNTIFS('Test Case Dump'!R:R,Table2[[#This Row],[Defect ID]],'Test Case Dump'!P:P,"CE-Bug")</f>
        <v>0</v>
      </c>
      <c r="F135" s="55">
        <f>SUM(Table2[[#This Row],[Fail]:[CE-Bug]])</f>
        <v>0</v>
      </c>
    </row>
    <row r="136" spans="2:6" ht="15.75" thickBot="1">
      <c r="B136" s="54" t="s">
        <v>507</v>
      </c>
      <c r="C136" s="54" t="e">
        <f>VLOOKUP(Table2[[#This Row],[Defect ID]],'Defect Dump'!B:L,11,0)</f>
        <v>#N/A</v>
      </c>
      <c r="D136" s="114">
        <f>COUNTIFS('Test Case Dump'!R:R,Table2[[#This Row],[Defect ID]],'Test Case Dump'!P:P,"Fail")</f>
        <v>0</v>
      </c>
      <c r="E136" s="114">
        <f>COUNTIFS('Test Case Dump'!R:R,Table2[[#This Row],[Defect ID]],'Test Case Dump'!P:P,"CE-Bug")</f>
        <v>0</v>
      </c>
      <c r="F136" s="55">
        <f>SUM(Table2[[#This Row],[Fail]:[CE-Bug]])</f>
        <v>0</v>
      </c>
    </row>
    <row r="137" spans="2:6" ht="15.75" thickBot="1">
      <c r="B137" s="54" t="s">
        <v>508</v>
      </c>
      <c r="C137" s="54" t="e">
        <f>VLOOKUP(Table2[[#This Row],[Defect ID]],'Defect Dump'!B:L,11,0)</f>
        <v>#N/A</v>
      </c>
      <c r="D137" s="114">
        <f>COUNTIFS('Test Case Dump'!R:R,Table2[[#This Row],[Defect ID]],'Test Case Dump'!P:P,"Fail")</f>
        <v>0</v>
      </c>
      <c r="E137" s="114">
        <f>COUNTIFS('Test Case Dump'!R:R,Table2[[#This Row],[Defect ID]],'Test Case Dump'!P:P,"CE-Bug")</f>
        <v>0</v>
      </c>
      <c r="F137" s="55">
        <f>SUM(Table2[[#This Row],[Fail]:[CE-Bug]])</f>
        <v>0</v>
      </c>
    </row>
    <row r="138" spans="2:6" ht="15.75" thickBot="1">
      <c r="B138" s="54" t="s">
        <v>509</v>
      </c>
      <c r="C138" s="54" t="e">
        <f>VLOOKUP(Table2[[#This Row],[Defect ID]],'Defect Dump'!B:L,11,0)</f>
        <v>#N/A</v>
      </c>
      <c r="D138" s="114">
        <f>COUNTIFS('Test Case Dump'!R:R,Table2[[#This Row],[Defect ID]],'Test Case Dump'!P:P,"Fail")</f>
        <v>0</v>
      </c>
      <c r="E138" s="114">
        <f>COUNTIFS('Test Case Dump'!R:R,Table2[[#This Row],[Defect ID]],'Test Case Dump'!P:P,"CE-Bug")</f>
        <v>0</v>
      </c>
      <c r="F138" s="55">
        <f>SUM(Table2[[#This Row],[Fail]:[CE-Bug]])</f>
        <v>0</v>
      </c>
    </row>
    <row r="139" spans="2:6" ht="15.75" thickBot="1">
      <c r="B139" s="54" t="s">
        <v>510</v>
      </c>
      <c r="C139" s="54" t="e">
        <f>VLOOKUP(Table2[[#This Row],[Defect ID]],'Defect Dump'!B:L,11,0)</f>
        <v>#N/A</v>
      </c>
      <c r="D139" s="114">
        <f>COUNTIFS('Test Case Dump'!R:R,Table2[[#This Row],[Defect ID]],'Test Case Dump'!P:P,"Fail")</f>
        <v>0</v>
      </c>
      <c r="E139" s="114">
        <f>COUNTIFS('Test Case Dump'!R:R,Table2[[#This Row],[Defect ID]],'Test Case Dump'!P:P,"CE-Bug")</f>
        <v>0</v>
      </c>
      <c r="F139" s="55">
        <f>SUM(Table2[[#This Row],[Fail]:[CE-Bug]])</f>
        <v>0</v>
      </c>
    </row>
    <row r="140" spans="2:6" ht="15.75" thickBot="1">
      <c r="B140" s="54" t="s">
        <v>511</v>
      </c>
      <c r="C140" s="54" t="e">
        <f>VLOOKUP(Table2[[#This Row],[Defect ID]],'Defect Dump'!B:L,11,0)</f>
        <v>#N/A</v>
      </c>
      <c r="D140" s="114">
        <f>COUNTIFS('Test Case Dump'!R:R,Table2[[#This Row],[Defect ID]],'Test Case Dump'!P:P,"Fail")</f>
        <v>0</v>
      </c>
      <c r="E140" s="114">
        <f>COUNTIFS('Test Case Dump'!R:R,Table2[[#This Row],[Defect ID]],'Test Case Dump'!P:P,"CE-Bug")</f>
        <v>0</v>
      </c>
      <c r="F140" s="55">
        <f>SUM(Table2[[#This Row],[Fail]:[CE-Bug]])</f>
        <v>0</v>
      </c>
    </row>
    <row r="141" spans="2:6" ht="15.75" thickBot="1">
      <c r="B141" s="54" t="s">
        <v>512</v>
      </c>
      <c r="C141" s="54" t="e">
        <f>VLOOKUP(Table2[[#This Row],[Defect ID]],'Defect Dump'!B:L,11,0)</f>
        <v>#N/A</v>
      </c>
      <c r="D141" s="114">
        <f>COUNTIFS('Test Case Dump'!R:R,Table2[[#This Row],[Defect ID]],'Test Case Dump'!P:P,"Fail")</f>
        <v>0</v>
      </c>
      <c r="E141" s="114">
        <f>COUNTIFS('Test Case Dump'!R:R,Table2[[#This Row],[Defect ID]],'Test Case Dump'!P:P,"CE-Bug")</f>
        <v>0</v>
      </c>
      <c r="F141" s="55">
        <f>SUM(Table2[[#This Row],[Fail]:[CE-Bug]])</f>
        <v>0</v>
      </c>
    </row>
    <row r="142" spans="2:6" ht="15.75" thickBot="1">
      <c r="B142" s="54" t="s">
        <v>513</v>
      </c>
      <c r="C142" s="54" t="e">
        <f>VLOOKUP(Table2[[#This Row],[Defect ID]],'Defect Dump'!B:L,11,0)</f>
        <v>#N/A</v>
      </c>
      <c r="D142" s="114">
        <f>COUNTIFS('Test Case Dump'!R:R,Table2[[#This Row],[Defect ID]],'Test Case Dump'!P:P,"Fail")</f>
        <v>0</v>
      </c>
      <c r="E142" s="114">
        <f>COUNTIFS('Test Case Dump'!R:R,Table2[[#This Row],[Defect ID]],'Test Case Dump'!P:P,"CE-Bug")</f>
        <v>0</v>
      </c>
      <c r="F142" s="55">
        <f>SUM(Table2[[#This Row],[Fail]:[CE-Bug]])</f>
        <v>0</v>
      </c>
    </row>
    <row r="143" spans="2:6" ht="15.75" thickBot="1">
      <c r="B143" s="54" t="s">
        <v>514</v>
      </c>
      <c r="C143" s="54" t="e">
        <f>VLOOKUP(Table2[[#This Row],[Defect ID]],'Defect Dump'!B:L,11,0)</f>
        <v>#N/A</v>
      </c>
      <c r="D143" s="114">
        <f>COUNTIFS('Test Case Dump'!R:R,Table2[[#This Row],[Defect ID]],'Test Case Dump'!P:P,"Fail")</f>
        <v>0</v>
      </c>
      <c r="E143" s="114">
        <f>COUNTIFS('Test Case Dump'!R:R,Table2[[#This Row],[Defect ID]],'Test Case Dump'!P:P,"CE-Bug")</f>
        <v>0</v>
      </c>
      <c r="F143" s="55">
        <f>SUM(Table2[[#This Row],[Fail]:[CE-Bug]])</f>
        <v>0</v>
      </c>
    </row>
    <row r="144" spans="2:6" ht="15.75" thickBot="1">
      <c r="B144" s="54" t="s">
        <v>515</v>
      </c>
      <c r="C144" s="54" t="e">
        <f>VLOOKUP(Table2[[#This Row],[Defect ID]],'Defect Dump'!B:L,11,0)</f>
        <v>#N/A</v>
      </c>
      <c r="D144" s="114">
        <f>COUNTIFS('Test Case Dump'!R:R,Table2[[#This Row],[Defect ID]],'Test Case Dump'!P:P,"Fail")</f>
        <v>0</v>
      </c>
      <c r="E144" s="114">
        <f>COUNTIFS('Test Case Dump'!R:R,Table2[[#This Row],[Defect ID]],'Test Case Dump'!P:P,"CE-Bug")</f>
        <v>0</v>
      </c>
      <c r="F144" s="55">
        <f>SUM(Table2[[#This Row],[Fail]:[CE-Bug]])</f>
        <v>0</v>
      </c>
    </row>
    <row r="145" spans="2:6" ht="15.75" thickBot="1">
      <c r="B145" s="54" t="s">
        <v>516</v>
      </c>
      <c r="C145" s="54" t="e">
        <f>VLOOKUP(Table2[[#This Row],[Defect ID]],'Defect Dump'!B:L,11,0)</f>
        <v>#N/A</v>
      </c>
      <c r="D145" s="114">
        <f>COUNTIFS('Test Case Dump'!R:R,Table2[[#This Row],[Defect ID]],'Test Case Dump'!P:P,"Fail")</f>
        <v>0</v>
      </c>
      <c r="E145" s="114">
        <f>COUNTIFS('Test Case Dump'!R:R,Table2[[#This Row],[Defect ID]],'Test Case Dump'!P:P,"CE-Bug")</f>
        <v>0</v>
      </c>
      <c r="F145" s="55">
        <f>SUM(Table2[[#This Row],[Fail]:[CE-Bug]])</f>
        <v>0</v>
      </c>
    </row>
    <row r="146" spans="2:6" ht="15.75" thickBot="1">
      <c r="B146" s="54" t="s">
        <v>517</v>
      </c>
      <c r="C146" s="54" t="e">
        <f>VLOOKUP(Table2[[#This Row],[Defect ID]],'Defect Dump'!B:L,11,0)</f>
        <v>#N/A</v>
      </c>
      <c r="D146" s="114">
        <f>COUNTIFS('Test Case Dump'!R:R,Table2[[#This Row],[Defect ID]],'Test Case Dump'!P:P,"Fail")</f>
        <v>0</v>
      </c>
      <c r="E146" s="114">
        <f>COUNTIFS('Test Case Dump'!R:R,Table2[[#This Row],[Defect ID]],'Test Case Dump'!P:P,"CE-Bug")</f>
        <v>0</v>
      </c>
      <c r="F146" s="55">
        <f>SUM(Table2[[#This Row],[Fail]:[CE-Bug]])</f>
        <v>0</v>
      </c>
    </row>
    <row r="147" spans="2:6" ht="15.75" thickBot="1">
      <c r="B147" s="54" t="s">
        <v>518</v>
      </c>
      <c r="C147" s="54" t="e">
        <f>VLOOKUP(Table2[[#This Row],[Defect ID]],'Defect Dump'!B:L,11,0)</f>
        <v>#N/A</v>
      </c>
      <c r="D147" s="114">
        <f>COUNTIFS('Test Case Dump'!R:R,Table2[[#This Row],[Defect ID]],'Test Case Dump'!P:P,"Fail")</f>
        <v>0</v>
      </c>
      <c r="E147" s="114">
        <f>COUNTIFS('Test Case Dump'!R:R,Table2[[#This Row],[Defect ID]],'Test Case Dump'!P:P,"CE-Bug")</f>
        <v>0</v>
      </c>
      <c r="F147" s="55">
        <f>SUM(Table2[[#This Row],[Fail]:[CE-Bug]])</f>
        <v>0</v>
      </c>
    </row>
    <row r="148" spans="2:6" ht="15.75" thickBot="1">
      <c r="B148" s="54" t="s">
        <v>519</v>
      </c>
      <c r="C148" s="54" t="e">
        <f>VLOOKUP(Table2[[#This Row],[Defect ID]],'Defect Dump'!B:L,11,0)</f>
        <v>#N/A</v>
      </c>
      <c r="D148" s="114">
        <f>COUNTIFS('Test Case Dump'!R:R,Table2[[#This Row],[Defect ID]],'Test Case Dump'!P:P,"Fail")</f>
        <v>0</v>
      </c>
      <c r="E148" s="114">
        <f>COUNTIFS('Test Case Dump'!R:R,Table2[[#This Row],[Defect ID]],'Test Case Dump'!P:P,"CE-Bug")</f>
        <v>0</v>
      </c>
      <c r="F148" s="55">
        <f>SUM(Table2[[#This Row],[Fail]:[CE-Bug]])</f>
        <v>0</v>
      </c>
    </row>
    <row r="149" spans="2:6" ht="15.75" thickBot="1">
      <c r="B149" s="54" t="s">
        <v>520</v>
      </c>
      <c r="C149" s="54" t="e">
        <f>VLOOKUP(Table2[[#This Row],[Defect ID]],'Defect Dump'!B:L,11,0)</f>
        <v>#N/A</v>
      </c>
      <c r="D149" s="114">
        <f>COUNTIFS('Test Case Dump'!R:R,Table2[[#This Row],[Defect ID]],'Test Case Dump'!P:P,"Fail")</f>
        <v>0</v>
      </c>
      <c r="E149" s="114">
        <f>COUNTIFS('Test Case Dump'!R:R,Table2[[#This Row],[Defect ID]],'Test Case Dump'!P:P,"CE-Bug")</f>
        <v>0</v>
      </c>
      <c r="F149" s="55">
        <f>SUM(Table2[[#This Row],[Fail]:[CE-Bug]])</f>
        <v>0</v>
      </c>
    </row>
    <row r="150" spans="2:6" ht="15.75" thickBot="1">
      <c r="B150" s="54" t="s">
        <v>521</v>
      </c>
      <c r="C150" s="54" t="e">
        <f>VLOOKUP(Table2[[#This Row],[Defect ID]],'Defect Dump'!B:L,11,0)</f>
        <v>#N/A</v>
      </c>
      <c r="D150" s="114">
        <f>COUNTIFS('Test Case Dump'!R:R,Table2[[#This Row],[Defect ID]],'Test Case Dump'!P:P,"Fail")</f>
        <v>0</v>
      </c>
      <c r="E150" s="114">
        <f>COUNTIFS('Test Case Dump'!R:R,Table2[[#This Row],[Defect ID]],'Test Case Dump'!P:P,"CE-Bug")</f>
        <v>0</v>
      </c>
      <c r="F150" s="55">
        <f>SUM(Table2[[#This Row],[Fail]:[CE-Bug]])</f>
        <v>0</v>
      </c>
    </row>
    <row r="151" spans="2:6" ht="15.75" thickBot="1">
      <c r="B151" s="54" t="s">
        <v>522</v>
      </c>
      <c r="C151" s="54" t="e">
        <f>VLOOKUP(Table2[[#This Row],[Defect ID]],'Defect Dump'!B:L,11,0)</f>
        <v>#N/A</v>
      </c>
      <c r="D151" s="114">
        <f>COUNTIFS('Test Case Dump'!R:R,Table2[[#This Row],[Defect ID]],'Test Case Dump'!P:P,"Fail")</f>
        <v>0</v>
      </c>
      <c r="E151" s="114">
        <f>COUNTIFS('Test Case Dump'!R:R,Table2[[#This Row],[Defect ID]],'Test Case Dump'!P:P,"CE-Bug")</f>
        <v>0</v>
      </c>
      <c r="F151" s="55">
        <f>SUM(Table2[[#This Row],[Fail]:[CE-Bug]])</f>
        <v>0</v>
      </c>
    </row>
    <row r="152" spans="2:6" ht="15.75" thickBot="1">
      <c r="B152" s="54" t="s">
        <v>523</v>
      </c>
      <c r="C152" s="54" t="e">
        <f>VLOOKUP(Table2[[#This Row],[Defect ID]],'Defect Dump'!B:L,11,0)</f>
        <v>#N/A</v>
      </c>
      <c r="D152" s="114">
        <f>COUNTIFS('Test Case Dump'!R:R,Table2[[#This Row],[Defect ID]],'Test Case Dump'!P:P,"Fail")</f>
        <v>0</v>
      </c>
      <c r="E152" s="114">
        <f>COUNTIFS('Test Case Dump'!R:R,Table2[[#This Row],[Defect ID]],'Test Case Dump'!P:P,"CE-Bug")</f>
        <v>0</v>
      </c>
      <c r="F152" s="55">
        <f>SUM(Table2[[#This Row],[Fail]:[CE-Bug]])</f>
        <v>0</v>
      </c>
    </row>
    <row r="153" spans="2:6" ht="15.75" thickBot="1">
      <c r="B153" s="54" t="s">
        <v>524</v>
      </c>
      <c r="C153" s="54" t="e">
        <f>VLOOKUP(Table2[[#This Row],[Defect ID]],'Defect Dump'!B:L,11,0)</f>
        <v>#N/A</v>
      </c>
      <c r="D153" s="114">
        <f>COUNTIFS('Test Case Dump'!R:R,Table2[[#This Row],[Defect ID]],'Test Case Dump'!P:P,"Fail")</f>
        <v>0</v>
      </c>
      <c r="E153" s="114">
        <f>COUNTIFS('Test Case Dump'!R:R,Table2[[#This Row],[Defect ID]],'Test Case Dump'!P:P,"CE-Bug")</f>
        <v>0</v>
      </c>
      <c r="F153" s="55">
        <f>SUM(Table2[[#This Row],[Fail]:[CE-Bug]])</f>
        <v>0</v>
      </c>
    </row>
    <row r="154" spans="2:6" ht="15.75" thickBot="1">
      <c r="B154" s="54" t="s">
        <v>525</v>
      </c>
      <c r="C154" s="54" t="e">
        <f>VLOOKUP(Table2[[#This Row],[Defect ID]],'Defect Dump'!B:L,11,0)</f>
        <v>#N/A</v>
      </c>
      <c r="D154" s="114">
        <f>COUNTIFS('Test Case Dump'!R:R,Table2[[#This Row],[Defect ID]],'Test Case Dump'!P:P,"Fail")</f>
        <v>0</v>
      </c>
      <c r="E154" s="114">
        <f>COUNTIFS('Test Case Dump'!R:R,Table2[[#This Row],[Defect ID]],'Test Case Dump'!P:P,"CE-Bug")</f>
        <v>0</v>
      </c>
      <c r="F154" s="55">
        <f>SUM(Table2[[#This Row],[Fail]:[CE-Bug]])</f>
        <v>0</v>
      </c>
    </row>
    <row r="155" spans="2:6" ht="15.75" thickBot="1">
      <c r="B155" s="54" t="s">
        <v>526</v>
      </c>
      <c r="C155" s="54" t="e">
        <f>VLOOKUP(Table2[[#This Row],[Defect ID]],'Defect Dump'!B:L,11,0)</f>
        <v>#N/A</v>
      </c>
      <c r="D155" s="114">
        <f>COUNTIFS('Test Case Dump'!R:R,Table2[[#This Row],[Defect ID]],'Test Case Dump'!P:P,"Fail")</f>
        <v>0</v>
      </c>
      <c r="E155" s="114">
        <f>COUNTIFS('Test Case Dump'!R:R,Table2[[#This Row],[Defect ID]],'Test Case Dump'!P:P,"CE-Bug")</f>
        <v>0</v>
      </c>
      <c r="F155" s="55">
        <f>SUM(Table2[[#This Row],[Fail]:[CE-Bug]])</f>
        <v>0</v>
      </c>
    </row>
    <row r="156" spans="2:6" ht="15.75" thickBot="1">
      <c r="B156" s="54" t="s">
        <v>527</v>
      </c>
      <c r="C156" s="54" t="e">
        <f>VLOOKUP(Table2[[#This Row],[Defect ID]],'Defect Dump'!B:L,11,0)</f>
        <v>#N/A</v>
      </c>
      <c r="D156" s="114">
        <f>COUNTIFS('Test Case Dump'!R:R,Table2[[#This Row],[Defect ID]],'Test Case Dump'!P:P,"Fail")</f>
        <v>0</v>
      </c>
      <c r="E156" s="114">
        <f>COUNTIFS('Test Case Dump'!R:R,Table2[[#This Row],[Defect ID]],'Test Case Dump'!P:P,"CE-Bug")</f>
        <v>0</v>
      </c>
      <c r="F156" s="55">
        <f>SUM(Table2[[#This Row],[Fail]:[CE-Bug]])</f>
        <v>0</v>
      </c>
    </row>
    <row r="157" spans="2:6" ht="15.75" thickBot="1">
      <c r="B157" s="54" t="s">
        <v>528</v>
      </c>
      <c r="C157" s="54" t="e">
        <f>VLOOKUP(Table2[[#This Row],[Defect ID]],'Defect Dump'!B:L,11,0)</f>
        <v>#N/A</v>
      </c>
      <c r="D157" s="114">
        <f>COUNTIFS('Test Case Dump'!R:R,Table2[[#This Row],[Defect ID]],'Test Case Dump'!P:P,"Fail")</f>
        <v>0</v>
      </c>
      <c r="E157" s="114">
        <f>COUNTIFS('Test Case Dump'!R:R,Table2[[#This Row],[Defect ID]],'Test Case Dump'!P:P,"CE-Bug")</f>
        <v>0</v>
      </c>
      <c r="F157" s="55">
        <f>SUM(Table2[[#This Row],[Fail]:[CE-Bug]])</f>
        <v>0</v>
      </c>
    </row>
    <row r="158" spans="2:6" ht="15.75" thickBot="1">
      <c r="B158" s="54" t="s">
        <v>529</v>
      </c>
      <c r="C158" s="54" t="e">
        <f>VLOOKUP(Table2[[#This Row],[Defect ID]],'Defect Dump'!B:L,11,0)</f>
        <v>#N/A</v>
      </c>
      <c r="D158" s="114">
        <f>COUNTIFS('Test Case Dump'!R:R,Table2[[#This Row],[Defect ID]],'Test Case Dump'!P:P,"Fail")</f>
        <v>0</v>
      </c>
      <c r="E158" s="114">
        <f>COUNTIFS('Test Case Dump'!R:R,Table2[[#This Row],[Defect ID]],'Test Case Dump'!P:P,"CE-Bug")</f>
        <v>0</v>
      </c>
      <c r="F158" s="55">
        <f>SUM(Table2[[#This Row],[Fail]:[CE-Bug]])</f>
        <v>0</v>
      </c>
    </row>
    <row r="159" spans="2:6" ht="15.75" thickBot="1">
      <c r="B159" s="54" t="s">
        <v>530</v>
      </c>
      <c r="C159" s="54" t="e">
        <f>VLOOKUP(Table2[[#This Row],[Defect ID]],'Defect Dump'!B:L,11,0)</f>
        <v>#N/A</v>
      </c>
      <c r="D159" s="114">
        <f>COUNTIFS('Test Case Dump'!R:R,Table2[[#This Row],[Defect ID]],'Test Case Dump'!P:P,"Fail")</f>
        <v>0</v>
      </c>
      <c r="E159" s="114">
        <f>COUNTIFS('Test Case Dump'!R:R,Table2[[#This Row],[Defect ID]],'Test Case Dump'!P:P,"CE-Bug")</f>
        <v>0</v>
      </c>
      <c r="F159" s="55">
        <f>SUM(Table2[[#This Row],[Fail]:[CE-Bug]])</f>
        <v>0</v>
      </c>
    </row>
    <row r="160" spans="2:6" ht="15.75" thickBot="1">
      <c r="B160" s="54" t="s">
        <v>531</v>
      </c>
      <c r="C160" s="54" t="e">
        <f>VLOOKUP(Table2[[#This Row],[Defect ID]],'Defect Dump'!B:L,11,0)</f>
        <v>#N/A</v>
      </c>
      <c r="D160" s="114">
        <f>COUNTIFS('Test Case Dump'!R:R,Table2[[#This Row],[Defect ID]],'Test Case Dump'!P:P,"Fail")</f>
        <v>0</v>
      </c>
      <c r="E160" s="114">
        <f>COUNTIFS('Test Case Dump'!R:R,Table2[[#This Row],[Defect ID]],'Test Case Dump'!P:P,"CE-Bug")</f>
        <v>0</v>
      </c>
      <c r="F160" s="55">
        <f>SUM(Table2[[#This Row],[Fail]:[CE-Bug]])</f>
        <v>0</v>
      </c>
    </row>
    <row r="161" spans="2:6" ht="15.75" thickBot="1">
      <c r="B161" s="54" t="s">
        <v>532</v>
      </c>
      <c r="C161" s="54" t="e">
        <f>VLOOKUP(Table2[[#This Row],[Defect ID]],'Defect Dump'!B:L,11,0)</f>
        <v>#N/A</v>
      </c>
      <c r="D161" s="114">
        <f>COUNTIFS('Test Case Dump'!R:R,Table2[[#This Row],[Defect ID]],'Test Case Dump'!P:P,"Fail")</f>
        <v>0</v>
      </c>
      <c r="E161" s="114">
        <f>COUNTIFS('Test Case Dump'!R:R,Table2[[#This Row],[Defect ID]],'Test Case Dump'!P:P,"CE-Bug")</f>
        <v>0</v>
      </c>
      <c r="F161" s="55">
        <f>SUM(Table2[[#This Row],[Fail]:[CE-Bug]])</f>
        <v>0</v>
      </c>
    </row>
    <row r="162" spans="2:6" ht="15.75" thickBot="1">
      <c r="B162" s="54" t="s">
        <v>533</v>
      </c>
      <c r="C162" s="54" t="e">
        <f>VLOOKUP(Table2[[#This Row],[Defect ID]],'Defect Dump'!B:L,11,0)</f>
        <v>#N/A</v>
      </c>
      <c r="D162" s="114">
        <f>COUNTIFS('Test Case Dump'!R:R,Table2[[#This Row],[Defect ID]],'Test Case Dump'!P:P,"Fail")</f>
        <v>0</v>
      </c>
      <c r="E162" s="114">
        <f>COUNTIFS('Test Case Dump'!R:R,Table2[[#This Row],[Defect ID]],'Test Case Dump'!P:P,"CE-Bug")</f>
        <v>0</v>
      </c>
      <c r="F162" s="55">
        <f>SUM(Table2[[#This Row],[Fail]:[CE-Bug]])</f>
        <v>0</v>
      </c>
    </row>
    <row r="163" spans="2:6" ht="15.75" thickBot="1">
      <c r="B163" s="54" t="s">
        <v>534</v>
      </c>
      <c r="C163" s="54" t="e">
        <f>VLOOKUP(Table2[[#This Row],[Defect ID]],'Defect Dump'!B:L,11,0)</f>
        <v>#N/A</v>
      </c>
      <c r="D163" s="114">
        <f>COUNTIFS('Test Case Dump'!R:R,Table2[[#This Row],[Defect ID]],'Test Case Dump'!P:P,"Fail")</f>
        <v>0</v>
      </c>
      <c r="E163" s="114">
        <f>COUNTIFS('Test Case Dump'!R:R,Table2[[#This Row],[Defect ID]],'Test Case Dump'!P:P,"CE-Bug")</f>
        <v>0</v>
      </c>
      <c r="F163" s="55">
        <f>SUM(Table2[[#This Row],[Fail]:[CE-Bug]])</f>
        <v>0</v>
      </c>
    </row>
    <row r="164" spans="2:6" ht="15.75" thickBot="1">
      <c r="B164" s="54" t="s">
        <v>535</v>
      </c>
      <c r="C164" s="54" t="e">
        <f>VLOOKUP(Table2[[#This Row],[Defect ID]],'Defect Dump'!B:L,11,0)</f>
        <v>#N/A</v>
      </c>
      <c r="D164" s="114">
        <f>COUNTIFS('Test Case Dump'!R:R,Table2[[#This Row],[Defect ID]],'Test Case Dump'!P:P,"Fail")</f>
        <v>0</v>
      </c>
      <c r="E164" s="114">
        <f>COUNTIFS('Test Case Dump'!R:R,Table2[[#This Row],[Defect ID]],'Test Case Dump'!P:P,"CE-Bug")</f>
        <v>0</v>
      </c>
      <c r="F164" s="55">
        <f>SUM(Table2[[#This Row],[Fail]:[CE-Bug]])</f>
        <v>0</v>
      </c>
    </row>
    <row r="165" spans="2:6" ht="15.75" thickBot="1">
      <c r="B165" s="54" t="s">
        <v>536</v>
      </c>
      <c r="C165" s="54" t="e">
        <f>VLOOKUP(Table2[[#This Row],[Defect ID]],'Defect Dump'!B:L,11,0)</f>
        <v>#N/A</v>
      </c>
      <c r="D165" s="114">
        <f>COUNTIFS('Test Case Dump'!R:R,Table2[[#This Row],[Defect ID]],'Test Case Dump'!P:P,"Fail")</f>
        <v>0</v>
      </c>
      <c r="E165" s="114">
        <f>COUNTIFS('Test Case Dump'!R:R,Table2[[#This Row],[Defect ID]],'Test Case Dump'!P:P,"CE-Bug")</f>
        <v>0</v>
      </c>
      <c r="F165" s="55">
        <f>SUM(Table2[[#This Row],[Fail]:[CE-Bug]])</f>
        <v>0</v>
      </c>
    </row>
    <row r="166" spans="2:6" ht="15.75" thickBot="1">
      <c r="B166" s="54" t="s">
        <v>537</v>
      </c>
      <c r="C166" s="54" t="e">
        <f>VLOOKUP(Table2[[#This Row],[Defect ID]],'Defect Dump'!B:L,11,0)</f>
        <v>#N/A</v>
      </c>
      <c r="D166" s="114">
        <f>COUNTIFS('Test Case Dump'!R:R,Table2[[#This Row],[Defect ID]],'Test Case Dump'!P:P,"Fail")</f>
        <v>0</v>
      </c>
      <c r="E166" s="114">
        <f>COUNTIFS('Test Case Dump'!R:R,Table2[[#This Row],[Defect ID]],'Test Case Dump'!P:P,"CE-Bug")</f>
        <v>0</v>
      </c>
      <c r="F166" s="55">
        <f>SUM(Table2[[#This Row],[Fail]:[CE-Bug]])</f>
        <v>0</v>
      </c>
    </row>
    <row r="167" spans="2:6" ht="15.75" thickBot="1">
      <c r="B167" s="54" t="s">
        <v>538</v>
      </c>
      <c r="C167" s="54" t="e">
        <f>VLOOKUP(Table2[[#This Row],[Defect ID]],'Defect Dump'!B:L,11,0)</f>
        <v>#N/A</v>
      </c>
      <c r="D167" s="114">
        <f>COUNTIFS('Test Case Dump'!R:R,Table2[[#This Row],[Defect ID]],'Test Case Dump'!P:P,"Fail")</f>
        <v>0</v>
      </c>
      <c r="E167" s="114">
        <f>COUNTIFS('Test Case Dump'!R:R,Table2[[#This Row],[Defect ID]],'Test Case Dump'!P:P,"CE-Bug")</f>
        <v>0</v>
      </c>
      <c r="F167" s="55">
        <f>SUM(Table2[[#This Row],[Fail]:[CE-Bug]])</f>
        <v>0</v>
      </c>
    </row>
    <row r="168" spans="2:6" ht="15.75" thickBot="1">
      <c r="B168" s="54" t="s">
        <v>539</v>
      </c>
      <c r="C168" s="54" t="e">
        <f>VLOOKUP(Table2[[#This Row],[Defect ID]],'Defect Dump'!B:L,11,0)</f>
        <v>#N/A</v>
      </c>
      <c r="D168" s="114">
        <f>COUNTIFS('Test Case Dump'!R:R,Table2[[#This Row],[Defect ID]],'Test Case Dump'!P:P,"Fail")</f>
        <v>0</v>
      </c>
      <c r="E168" s="114">
        <f>COUNTIFS('Test Case Dump'!R:R,Table2[[#This Row],[Defect ID]],'Test Case Dump'!P:P,"CE-Bug")</f>
        <v>0</v>
      </c>
      <c r="F168" s="55">
        <f>SUM(Table2[[#This Row],[Fail]:[CE-Bug]])</f>
        <v>0</v>
      </c>
    </row>
    <row r="169" spans="2:6" ht="15.75" thickBot="1">
      <c r="B169" s="54" t="s">
        <v>540</v>
      </c>
      <c r="C169" s="54" t="e">
        <f>VLOOKUP(Table2[[#This Row],[Defect ID]],'Defect Dump'!B:L,11,0)</f>
        <v>#N/A</v>
      </c>
      <c r="D169" s="114">
        <f>COUNTIFS('Test Case Dump'!R:R,Table2[[#This Row],[Defect ID]],'Test Case Dump'!P:P,"Fail")</f>
        <v>0</v>
      </c>
      <c r="E169" s="114">
        <f>COUNTIFS('Test Case Dump'!R:R,Table2[[#This Row],[Defect ID]],'Test Case Dump'!P:P,"CE-Bug")</f>
        <v>0</v>
      </c>
      <c r="F169" s="55">
        <f>SUM(Table2[[#This Row],[Fail]:[CE-Bug]])</f>
        <v>0</v>
      </c>
    </row>
    <row r="170" spans="2:6" ht="15.75" thickBot="1">
      <c r="B170" s="54" t="s">
        <v>541</v>
      </c>
      <c r="C170" s="54" t="e">
        <f>VLOOKUP(Table2[[#This Row],[Defect ID]],'Defect Dump'!B:L,11,0)</f>
        <v>#N/A</v>
      </c>
      <c r="D170" s="114">
        <f>COUNTIFS('Test Case Dump'!R:R,Table2[[#This Row],[Defect ID]],'Test Case Dump'!P:P,"Fail")</f>
        <v>0</v>
      </c>
      <c r="E170" s="114">
        <f>COUNTIFS('Test Case Dump'!R:R,Table2[[#This Row],[Defect ID]],'Test Case Dump'!P:P,"CE-Bug")</f>
        <v>0</v>
      </c>
      <c r="F170" s="55">
        <f>SUM(Table2[[#This Row],[Fail]:[CE-Bug]])</f>
        <v>0</v>
      </c>
    </row>
    <row r="171" spans="2:6" ht="15.75" thickBot="1">
      <c r="B171" s="54" t="s">
        <v>542</v>
      </c>
      <c r="C171" s="54" t="e">
        <f>VLOOKUP(Table2[[#This Row],[Defect ID]],'Defect Dump'!B:L,11,0)</f>
        <v>#N/A</v>
      </c>
      <c r="D171" s="114">
        <f>COUNTIFS('Test Case Dump'!R:R,Table2[[#This Row],[Defect ID]],'Test Case Dump'!P:P,"Fail")</f>
        <v>0</v>
      </c>
      <c r="E171" s="114">
        <f>COUNTIFS('Test Case Dump'!R:R,Table2[[#This Row],[Defect ID]],'Test Case Dump'!P:P,"CE-Bug")</f>
        <v>0</v>
      </c>
      <c r="F171" s="55">
        <f>SUM(Table2[[#This Row],[Fail]:[CE-Bug]])</f>
        <v>0</v>
      </c>
    </row>
    <row r="172" spans="2:6" ht="15.75" thickBot="1">
      <c r="B172" s="54" t="s">
        <v>543</v>
      </c>
      <c r="C172" s="54" t="e">
        <f>VLOOKUP(Table2[[#This Row],[Defect ID]],'Defect Dump'!B:L,11,0)</f>
        <v>#N/A</v>
      </c>
      <c r="D172" s="114">
        <f>COUNTIFS('Test Case Dump'!R:R,Table2[[#This Row],[Defect ID]],'Test Case Dump'!P:P,"Fail")</f>
        <v>0</v>
      </c>
      <c r="E172" s="114">
        <f>COUNTIFS('Test Case Dump'!R:R,Table2[[#This Row],[Defect ID]],'Test Case Dump'!P:P,"CE-Bug")</f>
        <v>0</v>
      </c>
      <c r="F172" s="55">
        <f>SUM(Table2[[#This Row],[Fail]:[CE-Bug]])</f>
        <v>0</v>
      </c>
    </row>
    <row r="173" spans="2:6" ht="15.75" thickBot="1">
      <c r="B173" s="54" t="s">
        <v>544</v>
      </c>
      <c r="C173" s="54" t="e">
        <f>VLOOKUP(Table2[[#This Row],[Defect ID]],'Defect Dump'!B:L,11,0)</f>
        <v>#N/A</v>
      </c>
      <c r="D173" s="114">
        <f>COUNTIFS('Test Case Dump'!R:R,Table2[[#This Row],[Defect ID]],'Test Case Dump'!P:P,"Fail")</f>
        <v>0</v>
      </c>
      <c r="E173" s="114">
        <f>COUNTIFS('Test Case Dump'!R:R,Table2[[#This Row],[Defect ID]],'Test Case Dump'!P:P,"CE-Bug")</f>
        <v>0</v>
      </c>
      <c r="F173" s="55">
        <f>SUM(Table2[[#This Row],[Fail]:[CE-Bug]])</f>
        <v>0</v>
      </c>
    </row>
    <row r="174" spans="2:6" ht="15.75" thickBot="1">
      <c r="B174" s="54" t="s">
        <v>545</v>
      </c>
      <c r="C174" s="54" t="e">
        <f>VLOOKUP(Table2[[#This Row],[Defect ID]],'Defect Dump'!B:L,11,0)</f>
        <v>#N/A</v>
      </c>
      <c r="D174" s="114">
        <f>COUNTIFS('Test Case Dump'!R:R,Table2[[#This Row],[Defect ID]],'Test Case Dump'!P:P,"Fail")</f>
        <v>0</v>
      </c>
      <c r="E174" s="114">
        <f>COUNTIFS('Test Case Dump'!R:R,Table2[[#This Row],[Defect ID]],'Test Case Dump'!P:P,"CE-Bug")</f>
        <v>0</v>
      </c>
      <c r="F174" s="55">
        <f>SUM(Table2[[#This Row],[Fail]:[CE-Bug]])</f>
        <v>0</v>
      </c>
    </row>
    <row r="175" spans="2:6" ht="15.75" thickBot="1">
      <c r="B175" s="54" t="s">
        <v>546</v>
      </c>
      <c r="C175" s="54" t="e">
        <f>VLOOKUP(Table2[[#This Row],[Defect ID]],'Defect Dump'!B:L,11,0)</f>
        <v>#N/A</v>
      </c>
      <c r="D175" s="114">
        <f>COUNTIFS('Test Case Dump'!R:R,Table2[[#This Row],[Defect ID]],'Test Case Dump'!P:P,"Fail")</f>
        <v>0</v>
      </c>
      <c r="E175" s="114">
        <f>COUNTIFS('Test Case Dump'!R:R,Table2[[#This Row],[Defect ID]],'Test Case Dump'!P:P,"CE-Bug")</f>
        <v>0</v>
      </c>
      <c r="F175" s="55">
        <f>SUM(Table2[[#This Row],[Fail]:[CE-Bug]])</f>
        <v>0</v>
      </c>
    </row>
    <row r="176" spans="2:6" ht="15.75" thickBot="1">
      <c r="B176" s="54" t="s">
        <v>547</v>
      </c>
      <c r="C176" s="54" t="e">
        <f>VLOOKUP(Table2[[#This Row],[Defect ID]],'Defect Dump'!B:L,11,0)</f>
        <v>#N/A</v>
      </c>
      <c r="D176" s="114">
        <f>COUNTIFS('Test Case Dump'!R:R,Table2[[#This Row],[Defect ID]],'Test Case Dump'!P:P,"Fail")</f>
        <v>0</v>
      </c>
      <c r="E176" s="114">
        <f>COUNTIFS('Test Case Dump'!R:R,Table2[[#This Row],[Defect ID]],'Test Case Dump'!P:P,"CE-Bug")</f>
        <v>0</v>
      </c>
      <c r="F176" s="55">
        <f>SUM(Table2[[#This Row],[Fail]:[CE-Bug]])</f>
        <v>0</v>
      </c>
    </row>
    <row r="177" spans="2:6" ht="15.75" thickBot="1">
      <c r="B177" s="54" t="s">
        <v>548</v>
      </c>
      <c r="C177" s="54" t="e">
        <f>VLOOKUP(Table2[[#This Row],[Defect ID]],'Defect Dump'!B:L,11,0)</f>
        <v>#N/A</v>
      </c>
      <c r="D177" s="114">
        <f>COUNTIFS('Test Case Dump'!R:R,Table2[[#This Row],[Defect ID]],'Test Case Dump'!P:P,"Fail")</f>
        <v>0</v>
      </c>
      <c r="E177" s="114">
        <f>COUNTIFS('Test Case Dump'!R:R,Table2[[#This Row],[Defect ID]],'Test Case Dump'!P:P,"CE-Bug")</f>
        <v>0</v>
      </c>
      <c r="F177" s="55">
        <f>SUM(Table2[[#This Row],[Fail]:[CE-Bug]])</f>
        <v>0</v>
      </c>
    </row>
    <row r="178" spans="2:6" ht="15.75" thickBot="1">
      <c r="B178" s="54" t="s">
        <v>549</v>
      </c>
      <c r="C178" s="54" t="e">
        <f>VLOOKUP(Table2[[#This Row],[Defect ID]],'Defect Dump'!B:L,11,0)</f>
        <v>#N/A</v>
      </c>
      <c r="D178" s="114">
        <f>COUNTIFS('Test Case Dump'!R:R,Table2[[#This Row],[Defect ID]],'Test Case Dump'!P:P,"Fail")</f>
        <v>0</v>
      </c>
      <c r="E178" s="114">
        <f>COUNTIFS('Test Case Dump'!R:R,Table2[[#This Row],[Defect ID]],'Test Case Dump'!P:P,"CE-Bug")</f>
        <v>0</v>
      </c>
      <c r="F178" s="55">
        <f>SUM(Table2[[#This Row],[Fail]:[CE-Bug]])</f>
        <v>0</v>
      </c>
    </row>
    <row r="179" spans="2:6" ht="15.75" thickBot="1">
      <c r="B179" s="54" t="s">
        <v>550</v>
      </c>
      <c r="C179" s="54" t="e">
        <f>VLOOKUP(Table2[[#This Row],[Defect ID]],'Defect Dump'!B:L,11,0)</f>
        <v>#N/A</v>
      </c>
      <c r="D179" s="114">
        <f>COUNTIFS('Test Case Dump'!R:R,Table2[[#This Row],[Defect ID]],'Test Case Dump'!P:P,"Fail")</f>
        <v>0</v>
      </c>
      <c r="E179" s="114">
        <f>COUNTIFS('Test Case Dump'!R:R,Table2[[#This Row],[Defect ID]],'Test Case Dump'!P:P,"CE-Bug")</f>
        <v>0</v>
      </c>
      <c r="F179" s="55">
        <f>SUM(Table2[[#This Row],[Fail]:[CE-Bug]])</f>
        <v>0</v>
      </c>
    </row>
    <row r="180" spans="2:6" ht="15.75" thickBot="1">
      <c r="B180" s="54" t="s">
        <v>551</v>
      </c>
      <c r="C180" s="54" t="e">
        <f>VLOOKUP(Table2[[#This Row],[Defect ID]],'Defect Dump'!B:L,11,0)</f>
        <v>#N/A</v>
      </c>
      <c r="D180" s="114">
        <f>COUNTIFS('Test Case Dump'!R:R,Table2[[#This Row],[Defect ID]],'Test Case Dump'!P:P,"Fail")</f>
        <v>0</v>
      </c>
      <c r="E180" s="114">
        <f>COUNTIFS('Test Case Dump'!R:R,Table2[[#This Row],[Defect ID]],'Test Case Dump'!P:P,"CE-Bug")</f>
        <v>0</v>
      </c>
      <c r="F180" s="55">
        <f>SUM(Table2[[#This Row],[Fail]:[CE-Bug]])</f>
        <v>0</v>
      </c>
    </row>
    <row r="181" spans="2:6" ht="15.75" thickBot="1">
      <c r="B181" s="54" t="s">
        <v>552</v>
      </c>
      <c r="C181" s="54" t="e">
        <f>VLOOKUP(Table2[[#This Row],[Defect ID]],'Defect Dump'!B:L,11,0)</f>
        <v>#N/A</v>
      </c>
      <c r="D181" s="114">
        <f>COUNTIFS('Test Case Dump'!R:R,Table2[[#This Row],[Defect ID]],'Test Case Dump'!P:P,"Fail")</f>
        <v>0</v>
      </c>
      <c r="E181" s="114">
        <f>COUNTIFS('Test Case Dump'!R:R,Table2[[#This Row],[Defect ID]],'Test Case Dump'!P:P,"CE-Bug")</f>
        <v>0</v>
      </c>
      <c r="F181" s="55">
        <f>SUM(Table2[[#This Row],[Fail]:[CE-Bug]])</f>
        <v>0</v>
      </c>
    </row>
    <row r="182" spans="2:6" ht="15.75" thickBot="1">
      <c r="B182" s="54" t="s">
        <v>553</v>
      </c>
      <c r="C182" s="54" t="e">
        <f>VLOOKUP(Table2[[#This Row],[Defect ID]],'Defect Dump'!B:L,11,0)</f>
        <v>#N/A</v>
      </c>
      <c r="D182" s="114">
        <f>COUNTIFS('Test Case Dump'!R:R,Table2[[#This Row],[Defect ID]],'Test Case Dump'!P:P,"Fail")</f>
        <v>0</v>
      </c>
      <c r="E182" s="114">
        <f>COUNTIFS('Test Case Dump'!R:R,Table2[[#This Row],[Defect ID]],'Test Case Dump'!P:P,"CE-Bug")</f>
        <v>0</v>
      </c>
      <c r="F182" s="55">
        <f>SUM(Table2[[#This Row],[Fail]:[CE-Bug]])</f>
        <v>0</v>
      </c>
    </row>
    <row r="183" spans="2:6" ht="15.75" thickBot="1">
      <c r="B183" s="54" t="s">
        <v>554</v>
      </c>
      <c r="C183" s="54" t="e">
        <f>VLOOKUP(Table2[[#This Row],[Defect ID]],'Defect Dump'!B:L,11,0)</f>
        <v>#N/A</v>
      </c>
      <c r="D183" s="114">
        <f>COUNTIFS('Test Case Dump'!R:R,Table2[[#This Row],[Defect ID]],'Test Case Dump'!P:P,"Fail")</f>
        <v>0</v>
      </c>
      <c r="E183" s="114">
        <f>COUNTIFS('Test Case Dump'!R:R,Table2[[#This Row],[Defect ID]],'Test Case Dump'!P:P,"CE-Bug")</f>
        <v>0</v>
      </c>
      <c r="F183" s="55">
        <f>SUM(Table2[[#This Row],[Fail]:[CE-Bug]])</f>
        <v>0</v>
      </c>
    </row>
    <row r="184" spans="2:6" ht="15.75" thickBot="1">
      <c r="B184" s="54" t="s">
        <v>555</v>
      </c>
      <c r="C184" s="54" t="e">
        <f>VLOOKUP(Table2[[#This Row],[Defect ID]],'Defect Dump'!B:L,11,0)</f>
        <v>#N/A</v>
      </c>
      <c r="D184" s="114">
        <f>COUNTIFS('Test Case Dump'!R:R,Table2[[#This Row],[Defect ID]],'Test Case Dump'!P:P,"Fail")</f>
        <v>0</v>
      </c>
      <c r="E184" s="114">
        <f>COUNTIFS('Test Case Dump'!R:R,Table2[[#This Row],[Defect ID]],'Test Case Dump'!P:P,"CE-Bug")</f>
        <v>0</v>
      </c>
      <c r="F184" s="55">
        <f>SUM(Table2[[#This Row],[Fail]:[CE-Bug]])</f>
        <v>0</v>
      </c>
    </row>
    <row r="185" spans="2:6" ht="15.75" thickBot="1">
      <c r="B185" s="54" t="s">
        <v>556</v>
      </c>
      <c r="C185" s="54" t="e">
        <f>VLOOKUP(Table2[[#This Row],[Defect ID]],'Defect Dump'!B:L,11,0)</f>
        <v>#N/A</v>
      </c>
      <c r="D185" s="114">
        <f>COUNTIFS('Test Case Dump'!R:R,Table2[[#This Row],[Defect ID]],'Test Case Dump'!P:P,"Fail")</f>
        <v>0</v>
      </c>
      <c r="E185" s="114">
        <f>COUNTIFS('Test Case Dump'!R:R,Table2[[#This Row],[Defect ID]],'Test Case Dump'!P:P,"CE-Bug")</f>
        <v>0</v>
      </c>
      <c r="F185" s="55">
        <f>SUM(Table2[[#This Row],[Fail]:[CE-Bug]])</f>
        <v>0</v>
      </c>
    </row>
    <row r="186" spans="2:6" ht="15.75" thickBot="1">
      <c r="B186" s="54" t="s">
        <v>557</v>
      </c>
      <c r="C186" s="54" t="e">
        <f>VLOOKUP(Table2[[#This Row],[Defect ID]],'Defect Dump'!B:L,11,0)</f>
        <v>#N/A</v>
      </c>
      <c r="D186" s="114">
        <f>COUNTIFS('Test Case Dump'!R:R,Table2[[#This Row],[Defect ID]],'Test Case Dump'!P:P,"Fail")</f>
        <v>0</v>
      </c>
      <c r="E186" s="114">
        <f>COUNTIFS('Test Case Dump'!R:R,Table2[[#This Row],[Defect ID]],'Test Case Dump'!P:P,"CE-Bug")</f>
        <v>0</v>
      </c>
      <c r="F186" s="55">
        <f>SUM(Table2[[#This Row],[Fail]:[CE-Bug]])</f>
        <v>0</v>
      </c>
    </row>
    <row r="187" spans="2:6" ht="15.75" thickBot="1">
      <c r="B187" s="54" t="s">
        <v>558</v>
      </c>
      <c r="C187" s="54" t="e">
        <f>VLOOKUP(Table2[[#This Row],[Defect ID]],'Defect Dump'!B:L,11,0)</f>
        <v>#N/A</v>
      </c>
      <c r="D187" s="114">
        <f>COUNTIFS('Test Case Dump'!R:R,Table2[[#This Row],[Defect ID]],'Test Case Dump'!P:P,"Fail")</f>
        <v>0</v>
      </c>
      <c r="E187" s="114">
        <f>COUNTIFS('Test Case Dump'!R:R,Table2[[#This Row],[Defect ID]],'Test Case Dump'!P:P,"CE-Bug")</f>
        <v>0</v>
      </c>
      <c r="F187" s="55">
        <f>SUM(Table2[[#This Row],[Fail]:[CE-Bug]])</f>
        <v>0</v>
      </c>
    </row>
    <row r="188" spans="2:6" ht="15.75" thickBot="1">
      <c r="B188" s="54" t="s">
        <v>559</v>
      </c>
      <c r="C188" s="54" t="e">
        <f>VLOOKUP(Table2[[#This Row],[Defect ID]],'Defect Dump'!B:L,11,0)</f>
        <v>#N/A</v>
      </c>
      <c r="D188" s="114">
        <f>COUNTIFS('Test Case Dump'!R:R,Table2[[#This Row],[Defect ID]],'Test Case Dump'!P:P,"Fail")</f>
        <v>0</v>
      </c>
      <c r="E188" s="114">
        <f>COUNTIFS('Test Case Dump'!R:R,Table2[[#This Row],[Defect ID]],'Test Case Dump'!P:P,"CE-Bug")</f>
        <v>0</v>
      </c>
      <c r="F188" s="55">
        <f>SUM(Table2[[#This Row],[Fail]:[CE-Bug]])</f>
        <v>0</v>
      </c>
    </row>
    <row r="189" spans="2:6" ht="15.75" thickBot="1">
      <c r="B189" s="54" t="s">
        <v>560</v>
      </c>
      <c r="C189" s="54" t="e">
        <f>VLOOKUP(Table2[[#This Row],[Defect ID]],'Defect Dump'!B:L,11,0)</f>
        <v>#N/A</v>
      </c>
      <c r="D189" s="114">
        <f>COUNTIFS('Test Case Dump'!R:R,Table2[[#This Row],[Defect ID]],'Test Case Dump'!P:P,"Fail")</f>
        <v>0</v>
      </c>
      <c r="E189" s="114">
        <f>COUNTIFS('Test Case Dump'!R:R,Table2[[#This Row],[Defect ID]],'Test Case Dump'!P:P,"CE-Bug")</f>
        <v>0</v>
      </c>
      <c r="F189" s="55">
        <f>SUM(Table2[[#This Row],[Fail]:[CE-Bug]])</f>
        <v>0</v>
      </c>
    </row>
    <row r="190" spans="2:6" ht="15.75" thickBot="1">
      <c r="B190" s="54" t="s">
        <v>561</v>
      </c>
      <c r="C190" s="54" t="e">
        <f>VLOOKUP(Table2[[#This Row],[Defect ID]],'Defect Dump'!B:L,11,0)</f>
        <v>#N/A</v>
      </c>
      <c r="D190" s="114">
        <f>COUNTIFS('Test Case Dump'!R:R,Table2[[#This Row],[Defect ID]],'Test Case Dump'!P:P,"Fail")</f>
        <v>0</v>
      </c>
      <c r="E190" s="114">
        <f>COUNTIFS('Test Case Dump'!R:R,Table2[[#This Row],[Defect ID]],'Test Case Dump'!P:P,"CE-Bug")</f>
        <v>0</v>
      </c>
      <c r="F190" s="55">
        <f>SUM(Table2[[#This Row],[Fail]:[CE-Bug]])</f>
        <v>0</v>
      </c>
    </row>
    <row r="191" spans="2:6" ht="15.75" thickBot="1">
      <c r="B191" s="54" t="s">
        <v>562</v>
      </c>
      <c r="C191" s="54" t="e">
        <f>VLOOKUP(Table2[[#This Row],[Defect ID]],'Defect Dump'!B:L,11,0)</f>
        <v>#N/A</v>
      </c>
      <c r="D191" s="114">
        <f>COUNTIFS('Test Case Dump'!R:R,Table2[[#This Row],[Defect ID]],'Test Case Dump'!P:P,"Fail")</f>
        <v>0</v>
      </c>
      <c r="E191" s="114">
        <f>COUNTIFS('Test Case Dump'!R:R,Table2[[#This Row],[Defect ID]],'Test Case Dump'!P:P,"CE-Bug")</f>
        <v>0</v>
      </c>
      <c r="F191" s="55">
        <f>SUM(Table2[[#This Row],[Fail]:[CE-Bug]])</f>
        <v>0</v>
      </c>
    </row>
    <row r="192" spans="2:6" ht="15.75" thickBot="1">
      <c r="B192" s="54" t="s">
        <v>563</v>
      </c>
      <c r="C192" s="54" t="e">
        <f>VLOOKUP(Table2[[#This Row],[Defect ID]],'Defect Dump'!B:L,11,0)</f>
        <v>#N/A</v>
      </c>
      <c r="D192" s="114">
        <f>COUNTIFS('Test Case Dump'!R:R,Table2[[#This Row],[Defect ID]],'Test Case Dump'!P:P,"Fail")</f>
        <v>0</v>
      </c>
      <c r="E192" s="114">
        <f>COUNTIFS('Test Case Dump'!R:R,Table2[[#This Row],[Defect ID]],'Test Case Dump'!P:P,"CE-Bug")</f>
        <v>0</v>
      </c>
      <c r="F192" s="55">
        <f>SUM(Table2[[#This Row],[Fail]:[CE-Bug]])</f>
        <v>0</v>
      </c>
    </row>
    <row r="193" spans="2:6" ht="15.75" thickBot="1">
      <c r="B193" s="54" t="s">
        <v>564</v>
      </c>
      <c r="C193" s="54" t="e">
        <f>VLOOKUP(Table2[[#This Row],[Defect ID]],'Defect Dump'!B:L,11,0)</f>
        <v>#N/A</v>
      </c>
      <c r="D193" s="114">
        <f>COUNTIFS('Test Case Dump'!R:R,Table2[[#This Row],[Defect ID]],'Test Case Dump'!P:P,"Fail")</f>
        <v>0</v>
      </c>
      <c r="E193" s="114">
        <f>COUNTIFS('Test Case Dump'!R:R,Table2[[#This Row],[Defect ID]],'Test Case Dump'!P:P,"CE-Bug")</f>
        <v>0</v>
      </c>
      <c r="F193" s="55">
        <f>SUM(Table2[[#This Row],[Fail]:[CE-Bug]])</f>
        <v>0</v>
      </c>
    </row>
    <row r="194" spans="2:6" ht="15.75" thickBot="1">
      <c r="B194" s="54" t="s">
        <v>565</v>
      </c>
      <c r="C194" s="54" t="e">
        <f>VLOOKUP(Table2[[#This Row],[Defect ID]],'Defect Dump'!B:L,11,0)</f>
        <v>#N/A</v>
      </c>
      <c r="D194" s="114">
        <f>COUNTIFS('Test Case Dump'!R:R,Table2[[#This Row],[Defect ID]],'Test Case Dump'!P:P,"Fail")</f>
        <v>0</v>
      </c>
      <c r="E194" s="114">
        <f>COUNTIFS('Test Case Dump'!R:R,Table2[[#This Row],[Defect ID]],'Test Case Dump'!P:P,"CE-Bug")</f>
        <v>0</v>
      </c>
      <c r="F194" s="55">
        <f>SUM(Table2[[#This Row],[Fail]:[CE-Bug]])</f>
        <v>0</v>
      </c>
    </row>
    <row r="195" spans="2:6" ht="15.75" thickBot="1">
      <c r="B195" s="54" t="s">
        <v>566</v>
      </c>
      <c r="C195" s="54" t="e">
        <f>VLOOKUP(Table2[[#This Row],[Defect ID]],'Defect Dump'!B:L,11,0)</f>
        <v>#N/A</v>
      </c>
      <c r="D195" s="114">
        <f>COUNTIFS('Test Case Dump'!R:R,Table2[[#This Row],[Defect ID]],'Test Case Dump'!P:P,"Fail")</f>
        <v>0</v>
      </c>
      <c r="E195" s="114">
        <f>COUNTIFS('Test Case Dump'!R:R,Table2[[#This Row],[Defect ID]],'Test Case Dump'!P:P,"CE-Bug")</f>
        <v>0</v>
      </c>
      <c r="F195" s="55">
        <f>SUM(Table2[[#This Row],[Fail]:[CE-Bug]])</f>
        <v>0</v>
      </c>
    </row>
    <row r="196" spans="2:6" ht="15.75" thickBot="1">
      <c r="B196" s="54" t="s">
        <v>567</v>
      </c>
      <c r="C196" s="54" t="e">
        <f>VLOOKUP(Table2[[#This Row],[Defect ID]],'Defect Dump'!B:L,11,0)</f>
        <v>#N/A</v>
      </c>
      <c r="D196" s="114">
        <f>COUNTIFS('Test Case Dump'!R:R,Table2[[#This Row],[Defect ID]],'Test Case Dump'!P:P,"Fail")</f>
        <v>0</v>
      </c>
      <c r="E196" s="114">
        <f>COUNTIFS('Test Case Dump'!R:R,Table2[[#This Row],[Defect ID]],'Test Case Dump'!P:P,"CE-Bug")</f>
        <v>0</v>
      </c>
      <c r="F196" s="55">
        <f>SUM(Table2[[#This Row],[Fail]:[CE-Bug]])</f>
        <v>0</v>
      </c>
    </row>
    <row r="197" spans="2:6" ht="15.75" thickBot="1">
      <c r="B197" s="54" t="s">
        <v>568</v>
      </c>
      <c r="C197" s="54" t="e">
        <f>VLOOKUP(Table2[[#This Row],[Defect ID]],'Defect Dump'!B:L,11,0)</f>
        <v>#N/A</v>
      </c>
      <c r="D197" s="114">
        <f>COUNTIFS('Test Case Dump'!R:R,Table2[[#This Row],[Defect ID]],'Test Case Dump'!P:P,"Fail")</f>
        <v>0</v>
      </c>
      <c r="E197" s="114">
        <f>COUNTIFS('Test Case Dump'!R:R,Table2[[#This Row],[Defect ID]],'Test Case Dump'!P:P,"CE-Bug")</f>
        <v>0</v>
      </c>
      <c r="F197" s="55">
        <f>SUM(Table2[[#This Row],[Fail]:[CE-Bug]])</f>
        <v>0</v>
      </c>
    </row>
    <row r="198" spans="2:6" ht="15.75" thickBot="1">
      <c r="B198" s="54" t="s">
        <v>569</v>
      </c>
      <c r="C198" s="54" t="e">
        <f>VLOOKUP(Table2[[#This Row],[Defect ID]],'Defect Dump'!B:L,11,0)</f>
        <v>#N/A</v>
      </c>
      <c r="D198" s="114">
        <f>COUNTIFS('Test Case Dump'!R:R,Table2[[#This Row],[Defect ID]],'Test Case Dump'!P:P,"Fail")</f>
        <v>0</v>
      </c>
      <c r="E198" s="114">
        <f>COUNTIFS('Test Case Dump'!R:R,Table2[[#This Row],[Defect ID]],'Test Case Dump'!P:P,"CE-Bug")</f>
        <v>0</v>
      </c>
      <c r="F198" s="55">
        <f>SUM(Table2[[#This Row],[Fail]:[CE-Bug]])</f>
        <v>0</v>
      </c>
    </row>
    <row r="199" spans="2:6" ht="15.75" thickBot="1">
      <c r="B199" s="54" t="s">
        <v>570</v>
      </c>
      <c r="C199" s="54" t="e">
        <f>VLOOKUP(Table2[[#This Row],[Defect ID]],'Defect Dump'!B:L,11,0)</f>
        <v>#N/A</v>
      </c>
      <c r="D199" s="114">
        <f>COUNTIFS('Test Case Dump'!R:R,Table2[[#This Row],[Defect ID]],'Test Case Dump'!P:P,"Fail")</f>
        <v>0</v>
      </c>
      <c r="E199" s="114">
        <f>COUNTIFS('Test Case Dump'!R:R,Table2[[#This Row],[Defect ID]],'Test Case Dump'!P:P,"CE-Bug")</f>
        <v>0</v>
      </c>
      <c r="F199" s="55">
        <f>SUM(Table2[[#This Row],[Fail]:[CE-Bug]])</f>
        <v>0</v>
      </c>
    </row>
    <row r="200" spans="2:6" ht="15.75" thickBot="1">
      <c r="B200" s="54" t="s">
        <v>571</v>
      </c>
      <c r="C200" s="54" t="e">
        <f>VLOOKUP(Table2[[#This Row],[Defect ID]],'Defect Dump'!B:L,11,0)</f>
        <v>#N/A</v>
      </c>
      <c r="D200" s="114">
        <f>COUNTIFS('Test Case Dump'!R:R,Table2[[#This Row],[Defect ID]],'Test Case Dump'!P:P,"Fail")</f>
        <v>0</v>
      </c>
      <c r="E200" s="114">
        <f>COUNTIFS('Test Case Dump'!R:R,Table2[[#This Row],[Defect ID]],'Test Case Dump'!P:P,"CE-Bug")</f>
        <v>0</v>
      </c>
      <c r="F200" s="55">
        <f>SUM(Table2[[#This Row],[Fail]:[CE-Bug]])</f>
        <v>0</v>
      </c>
    </row>
    <row r="201" spans="2:6" ht="15.75" thickBot="1">
      <c r="B201" s="54" t="s">
        <v>572</v>
      </c>
      <c r="C201" s="54" t="e">
        <f>VLOOKUP(Table2[[#This Row],[Defect ID]],'Defect Dump'!B:L,11,0)</f>
        <v>#N/A</v>
      </c>
      <c r="D201" s="114">
        <f>COUNTIFS('Test Case Dump'!R:R,Table2[[#This Row],[Defect ID]],'Test Case Dump'!P:P,"Fail")</f>
        <v>0</v>
      </c>
      <c r="E201" s="114">
        <f>COUNTIFS('Test Case Dump'!R:R,Table2[[#This Row],[Defect ID]],'Test Case Dump'!P:P,"CE-Bug")</f>
        <v>0</v>
      </c>
      <c r="F201" s="55">
        <f>SUM(Table2[[#This Row],[Fail]:[CE-Bug]])</f>
        <v>0</v>
      </c>
    </row>
    <row r="202" spans="2:6" ht="15.75" thickBot="1">
      <c r="B202" s="54" t="s">
        <v>573</v>
      </c>
      <c r="C202" s="54" t="e">
        <f>VLOOKUP(Table2[[#This Row],[Defect ID]],'Defect Dump'!B:L,11,0)</f>
        <v>#N/A</v>
      </c>
      <c r="D202" s="114">
        <f>COUNTIFS('Test Case Dump'!R:R,Table2[[#This Row],[Defect ID]],'Test Case Dump'!P:P,"Fail")</f>
        <v>0</v>
      </c>
      <c r="E202" s="114">
        <f>COUNTIFS('Test Case Dump'!R:R,Table2[[#This Row],[Defect ID]],'Test Case Dump'!P:P,"CE-Bug")</f>
        <v>0</v>
      </c>
      <c r="F202" s="55">
        <f>SUM(Table2[[#This Row],[Fail]:[CE-Bug]])</f>
        <v>0</v>
      </c>
    </row>
    <row r="203" spans="2:6" ht="15.75" thickBot="1">
      <c r="B203" s="54" t="s">
        <v>574</v>
      </c>
      <c r="C203" s="54" t="e">
        <f>VLOOKUP(Table2[[#This Row],[Defect ID]],'Defect Dump'!B:L,11,0)</f>
        <v>#N/A</v>
      </c>
      <c r="D203" s="114">
        <f>COUNTIFS('Test Case Dump'!R:R,Table2[[#This Row],[Defect ID]],'Test Case Dump'!P:P,"Fail")</f>
        <v>0</v>
      </c>
      <c r="E203" s="114">
        <f>COUNTIFS('Test Case Dump'!R:R,Table2[[#This Row],[Defect ID]],'Test Case Dump'!P:P,"CE-Bug")</f>
        <v>0</v>
      </c>
      <c r="F203" s="55">
        <f>SUM(Table2[[#This Row],[Fail]:[CE-Bug]])</f>
        <v>0</v>
      </c>
    </row>
    <row r="204" spans="2:6" ht="15.75" thickBot="1">
      <c r="B204" s="54" t="s">
        <v>575</v>
      </c>
      <c r="C204" s="54" t="e">
        <f>VLOOKUP(Table2[[#This Row],[Defect ID]],'Defect Dump'!B:L,11,0)</f>
        <v>#N/A</v>
      </c>
      <c r="D204" s="114">
        <f>COUNTIFS('Test Case Dump'!R:R,Table2[[#This Row],[Defect ID]],'Test Case Dump'!P:P,"Fail")</f>
        <v>0</v>
      </c>
      <c r="E204" s="114">
        <f>COUNTIFS('Test Case Dump'!R:R,Table2[[#This Row],[Defect ID]],'Test Case Dump'!P:P,"CE-Bug")</f>
        <v>0</v>
      </c>
      <c r="F204" s="55">
        <f>SUM(Table2[[#This Row],[Fail]:[CE-Bug]])</f>
        <v>0</v>
      </c>
    </row>
    <row r="205" spans="2:6" ht="15.75" thickBot="1">
      <c r="B205" s="54" t="s">
        <v>576</v>
      </c>
      <c r="C205" s="54" t="e">
        <f>VLOOKUP(Table2[[#This Row],[Defect ID]],'Defect Dump'!B:L,11,0)</f>
        <v>#N/A</v>
      </c>
      <c r="D205" s="114">
        <f>COUNTIFS('Test Case Dump'!R:R,Table2[[#This Row],[Defect ID]],'Test Case Dump'!P:P,"Fail")</f>
        <v>0</v>
      </c>
      <c r="E205" s="114">
        <f>COUNTIFS('Test Case Dump'!R:R,Table2[[#This Row],[Defect ID]],'Test Case Dump'!P:P,"CE-Bug")</f>
        <v>0</v>
      </c>
      <c r="F205" s="55">
        <f>SUM(Table2[[#This Row],[Fail]:[CE-Bug]])</f>
        <v>0</v>
      </c>
    </row>
    <row r="206" spans="2:6" ht="15.75" thickBot="1">
      <c r="B206" s="54" t="s">
        <v>577</v>
      </c>
      <c r="C206" s="54" t="e">
        <f>VLOOKUP(Table2[[#This Row],[Defect ID]],'Defect Dump'!B:L,11,0)</f>
        <v>#N/A</v>
      </c>
      <c r="D206" s="114">
        <f>COUNTIFS('Test Case Dump'!R:R,Table2[[#This Row],[Defect ID]],'Test Case Dump'!P:P,"Fail")</f>
        <v>0</v>
      </c>
      <c r="E206" s="114">
        <f>COUNTIFS('Test Case Dump'!R:R,Table2[[#This Row],[Defect ID]],'Test Case Dump'!P:P,"CE-Bug")</f>
        <v>0</v>
      </c>
      <c r="F206" s="55">
        <f>SUM(Table2[[#This Row],[Fail]:[CE-Bug]])</f>
        <v>0</v>
      </c>
    </row>
    <row r="207" spans="2:6" ht="15.75" thickBot="1">
      <c r="B207" s="54" t="s">
        <v>578</v>
      </c>
      <c r="C207" s="54" t="e">
        <f>VLOOKUP(Table2[[#This Row],[Defect ID]],'Defect Dump'!B:L,11,0)</f>
        <v>#N/A</v>
      </c>
      <c r="D207" s="114">
        <f>COUNTIFS('Test Case Dump'!R:R,Table2[[#This Row],[Defect ID]],'Test Case Dump'!P:P,"Fail")</f>
        <v>0</v>
      </c>
      <c r="E207" s="114">
        <f>COUNTIFS('Test Case Dump'!R:R,Table2[[#This Row],[Defect ID]],'Test Case Dump'!P:P,"CE-Bug")</f>
        <v>0</v>
      </c>
      <c r="F207" s="55">
        <f>SUM(Table2[[#This Row],[Fail]:[CE-Bug]])</f>
        <v>0</v>
      </c>
    </row>
    <row r="208" spans="2:6" ht="15.75" thickBot="1">
      <c r="B208" s="54" t="s">
        <v>579</v>
      </c>
      <c r="C208" s="54" t="e">
        <f>VLOOKUP(Table2[[#This Row],[Defect ID]],'Defect Dump'!B:L,11,0)</f>
        <v>#N/A</v>
      </c>
      <c r="D208" s="114">
        <f>COUNTIFS('Test Case Dump'!R:R,Table2[[#This Row],[Defect ID]],'Test Case Dump'!P:P,"Fail")</f>
        <v>0</v>
      </c>
      <c r="E208" s="114">
        <f>COUNTIFS('Test Case Dump'!R:R,Table2[[#This Row],[Defect ID]],'Test Case Dump'!P:P,"CE-Bug")</f>
        <v>0</v>
      </c>
      <c r="F208" s="55">
        <f>SUM(Table2[[#This Row],[Fail]:[CE-Bug]])</f>
        <v>0</v>
      </c>
    </row>
    <row r="209" spans="2:6" ht="15.75" thickBot="1">
      <c r="B209" s="54" t="s">
        <v>580</v>
      </c>
      <c r="C209" s="54" t="e">
        <f>VLOOKUP(Table2[[#This Row],[Defect ID]],'Defect Dump'!B:L,11,0)</f>
        <v>#N/A</v>
      </c>
      <c r="D209" s="114">
        <f>COUNTIFS('Test Case Dump'!R:R,Table2[[#This Row],[Defect ID]],'Test Case Dump'!P:P,"Fail")</f>
        <v>0</v>
      </c>
      <c r="E209" s="114">
        <f>COUNTIFS('Test Case Dump'!R:R,Table2[[#This Row],[Defect ID]],'Test Case Dump'!P:P,"CE-Bug")</f>
        <v>0</v>
      </c>
      <c r="F209" s="55">
        <f>SUM(Table2[[#This Row],[Fail]:[CE-Bug]])</f>
        <v>0</v>
      </c>
    </row>
    <row r="210" spans="2:6" ht="15.75" thickBot="1">
      <c r="B210" s="54" t="s">
        <v>581</v>
      </c>
      <c r="C210" s="54" t="e">
        <f>VLOOKUP(Table2[[#This Row],[Defect ID]],'Defect Dump'!B:L,11,0)</f>
        <v>#N/A</v>
      </c>
      <c r="D210" s="114">
        <f>COUNTIFS('Test Case Dump'!R:R,Table2[[#This Row],[Defect ID]],'Test Case Dump'!P:P,"Fail")</f>
        <v>0</v>
      </c>
      <c r="E210" s="114">
        <f>COUNTIFS('Test Case Dump'!R:R,Table2[[#This Row],[Defect ID]],'Test Case Dump'!P:P,"CE-Bug")</f>
        <v>0</v>
      </c>
      <c r="F210" s="55">
        <f>SUM(Table2[[#This Row],[Fail]:[CE-Bug]])</f>
        <v>0</v>
      </c>
    </row>
    <row r="211" spans="2:6" ht="15.75" thickBot="1">
      <c r="B211" s="54" t="s">
        <v>582</v>
      </c>
      <c r="C211" s="54" t="e">
        <f>VLOOKUP(Table2[[#This Row],[Defect ID]],'Defect Dump'!B:L,11,0)</f>
        <v>#N/A</v>
      </c>
      <c r="D211" s="114">
        <f>COUNTIFS('Test Case Dump'!R:R,Table2[[#This Row],[Defect ID]],'Test Case Dump'!P:P,"Fail")</f>
        <v>0</v>
      </c>
      <c r="E211" s="114">
        <f>COUNTIFS('Test Case Dump'!R:R,Table2[[#This Row],[Defect ID]],'Test Case Dump'!P:P,"CE-Bug")</f>
        <v>0</v>
      </c>
      <c r="F211" s="55">
        <f>SUM(Table2[[#This Row],[Fail]:[CE-Bug]])</f>
        <v>0</v>
      </c>
    </row>
    <row r="212" spans="2:6" ht="15.75" thickBot="1">
      <c r="B212" s="54"/>
      <c r="C212" s="112" t="s">
        <v>7</v>
      </c>
      <c r="D212" s="53">
        <f>SUBTOTAL(109,D22:D211)</f>
        <v>0</v>
      </c>
      <c r="E212" s="53">
        <f>SUBTOTAL(109,E22:E211)</f>
        <v>0</v>
      </c>
      <c r="F212" s="53">
        <f>SUBTOTAL(109,F22:F211)</f>
        <v>0</v>
      </c>
    </row>
  </sheetData>
  <mergeCells count="5">
    <mergeCell ref="Q2:V2"/>
    <mergeCell ref="B2:H2"/>
    <mergeCell ref="J2:O2"/>
    <mergeCell ref="J11:O11"/>
    <mergeCell ref="B20:F20"/>
  </mergeCells>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
  <sheetViews>
    <sheetView workbookViewId="0">
      <selection activeCell="I16" sqref="I16"/>
    </sheetView>
  </sheetViews>
  <sheetFormatPr defaultRowHeight="15"/>
  <cols>
    <col min="1" max="1" width="17.5703125" bestFit="1" customWidth="1"/>
    <col min="2" max="2" width="13.140625" bestFit="1" customWidth="1"/>
    <col min="3" max="3" width="9" bestFit="1" customWidth="1"/>
    <col min="4" max="4" width="17" bestFit="1" customWidth="1"/>
    <col min="5" max="5" width="12.7109375" bestFit="1" customWidth="1"/>
    <col min="6" max="6" width="8.42578125" bestFit="1" customWidth="1"/>
    <col min="7" max="7" width="23.7109375" bestFit="1" customWidth="1"/>
    <col min="8" max="8" width="18.42578125" bestFit="1" customWidth="1"/>
    <col min="9" max="9" width="19.28515625" bestFit="1" customWidth="1"/>
  </cols>
  <sheetData>
    <row r="1" spans="1:9">
      <c r="A1" s="33" t="s">
        <v>343</v>
      </c>
      <c r="B1" s="33" t="s">
        <v>127</v>
      </c>
      <c r="C1" s="33" t="s">
        <v>128</v>
      </c>
      <c r="D1" s="33" t="s">
        <v>346</v>
      </c>
      <c r="E1" s="33" t="s">
        <v>347</v>
      </c>
      <c r="F1" s="33" t="s">
        <v>348</v>
      </c>
      <c r="G1" s="33" t="s">
        <v>583</v>
      </c>
      <c r="H1" s="33" t="s">
        <v>349</v>
      </c>
      <c r="I1" s="33" t="s">
        <v>584</v>
      </c>
    </row>
    <row r="2" spans="1:9">
      <c r="A2" s="39" t="s">
        <v>17</v>
      </c>
      <c r="B2" s="39" t="s">
        <v>21</v>
      </c>
      <c r="C2" s="39" t="s">
        <v>585</v>
      </c>
      <c r="D2" s="39" t="s">
        <v>175</v>
      </c>
      <c r="E2" s="39" t="s">
        <v>110</v>
      </c>
      <c r="F2" s="39" t="s">
        <v>110</v>
      </c>
      <c r="G2" s="40" t="s">
        <v>322</v>
      </c>
      <c r="H2" s="39" t="s">
        <v>363</v>
      </c>
      <c r="I2" s="39" t="s">
        <v>18</v>
      </c>
    </row>
    <row r="3" spans="1:9">
      <c r="A3" s="39" t="s">
        <v>329</v>
      </c>
      <c r="B3" s="39" t="s">
        <v>586</v>
      </c>
      <c r="C3" s="39" t="s">
        <v>587</v>
      </c>
      <c r="D3" s="39" t="s">
        <v>337</v>
      </c>
      <c r="E3" s="39" t="s">
        <v>372</v>
      </c>
      <c r="F3" s="39" t="s">
        <v>372</v>
      </c>
      <c r="G3" s="40" t="s">
        <v>323</v>
      </c>
      <c r="H3" s="39" t="s">
        <v>379</v>
      </c>
      <c r="I3" s="39" t="s">
        <v>19</v>
      </c>
    </row>
    <row r="4" spans="1:9">
      <c r="A4" s="39" t="s">
        <v>588</v>
      </c>
      <c r="B4" s="39" t="s">
        <v>589</v>
      </c>
      <c r="C4" s="39"/>
      <c r="D4" s="39" t="s">
        <v>338</v>
      </c>
      <c r="E4" s="39" t="s">
        <v>373</v>
      </c>
      <c r="F4" s="39" t="s">
        <v>373</v>
      </c>
      <c r="G4" s="40" t="s">
        <v>324</v>
      </c>
      <c r="H4" s="39" t="s">
        <v>381</v>
      </c>
      <c r="I4" s="39"/>
    </row>
    <row r="5" spans="1:9">
      <c r="A5" s="125"/>
      <c r="B5" s="39" t="s">
        <v>590</v>
      </c>
      <c r="C5" s="125"/>
      <c r="D5" s="125"/>
      <c r="E5" s="39" t="s">
        <v>109</v>
      </c>
      <c r="F5" s="125"/>
      <c r="G5" s="41" t="s">
        <v>325</v>
      </c>
      <c r="H5" s="39" t="s">
        <v>384</v>
      </c>
      <c r="I5" s="39"/>
    </row>
    <row r="6" spans="1:9">
      <c r="A6" s="125"/>
      <c r="B6" s="125"/>
      <c r="C6" s="125"/>
      <c r="D6" s="125"/>
      <c r="E6" s="125"/>
      <c r="F6" s="125"/>
      <c r="G6" s="42" t="s">
        <v>326</v>
      </c>
      <c r="H6" s="39" t="s">
        <v>386</v>
      </c>
      <c r="I6" s="135"/>
    </row>
    <row r="7" spans="1:9">
      <c r="A7" s="125"/>
      <c r="B7" s="125"/>
      <c r="C7" s="125"/>
      <c r="D7" s="125"/>
      <c r="E7" s="125"/>
      <c r="F7" s="125"/>
      <c r="G7" s="42" t="s">
        <v>327</v>
      </c>
      <c r="H7" s="39" t="s">
        <v>329</v>
      </c>
      <c r="I7" s="135"/>
    </row>
    <row r="8" spans="1:9">
      <c r="A8" s="125"/>
      <c r="B8" s="125"/>
      <c r="C8" s="125"/>
      <c r="D8" s="125"/>
      <c r="E8" s="125"/>
      <c r="F8" s="125"/>
      <c r="G8" s="42" t="s">
        <v>328</v>
      </c>
      <c r="H8" s="39" t="s">
        <v>324</v>
      </c>
      <c r="I8" s="135"/>
    </row>
    <row r="9" spans="1:9">
      <c r="A9" s="125"/>
      <c r="B9" s="125"/>
      <c r="C9" s="125"/>
      <c r="D9" s="125"/>
      <c r="E9" s="125"/>
      <c r="F9" s="125"/>
      <c r="G9" s="40" t="s">
        <v>329</v>
      </c>
      <c r="H9" s="39" t="s">
        <v>390</v>
      </c>
      <c r="I9" s="135"/>
    </row>
    <row r="10" spans="1:9">
      <c r="A10" s="125"/>
      <c r="B10" s="125"/>
      <c r="C10" s="125"/>
      <c r="D10" s="125"/>
      <c r="E10" s="125"/>
      <c r="F10" s="125"/>
      <c r="G10" s="39" t="s">
        <v>330</v>
      </c>
      <c r="H10" s="39" t="s">
        <v>391</v>
      </c>
      <c r="I10" s="135"/>
    </row>
    <row r="11" spans="1:9">
      <c r="A11" s="125"/>
      <c r="B11" s="125"/>
      <c r="C11" s="125"/>
      <c r="D11" s="125"/>
      <c r="E11" s="125"/>
      <c r="F11" s="125"/>
      <c r="G11" s="40" t="s">
        <v>331</v>
      </c>
      <c r="H11" s="125"/>
      <c r="I11" s="135"/>
    </row>
    <row r="12" spans="1:9">
      <c r="A12" s="125"/>
      <c r="B12" s="125"/>
      <c r="C12" s="125"/>
      <c r="D12" s="125"/>
      <c r="E12" s="125"/>
      <c r="F12" s="125"/>
      <c r="G12" s="42" t="s">
        <v>332</v>
      </c>
      <c r="H12" s="125"/>
      <c r="I12" s="135"/>
    </row>
    <row r="13" spans="1:9">
      <c r="A13" s="125"/>
      <c r="B13" s="125"/>
      <c r="C13" s="125"/>
      <c r="D13" s="125"/>
      <c r="E13" s="125"/>
      <c r="F13" s="125"/>
      <c r="G13" s="40" t="s">
        <v>333</v>
      </c>
      <c r="H13" s="125"/>
      <c r="I13" s="135"/>
    </row>
    <row r="14" spans="1:9">
      <c r="A14" s="125"/>
      <c r="B14" s="125"/>
      <c r="C14" s="125"/>
      <c r="D14" s="125"/>
      <c r="E14" s="125"/>
      <c r="F14" s="125"/>
      <c r="G14" s="42" t="s">
        <v>334</v>
      </c>
      <c r="H14" s="125"/>
      <c r="I14" s="135"/>
    </row>
    <row r="15" spans="1:9">
      <c r="A15" s="125"/>
      <c r="B15" s="125"/>
      <c r="C15" s="125"/>
      <c r="D15" s="125"/>
      <c r="E15" s="125"/>
      <c r="F15" s="125"/>
      <c r="G15" s="43" t="s">
        <v>74</v>
      </c>
      <c r="H15" s="125"/>
      <c r="I15" s="135"/>
    </row>
    <row r="16" spans="1:9">
      <c r="A16" s="125"/>
      <c r="B16" s="125"/>
      <c r="C16" s="125"/>
      <c r="D16" s="125"/>
      <c r="E16" s="125"/>
      <c r="F16" s="125"/>
      <c r="G16" s="125"/>
      <c r="H16" s="125"/>
      <c r="I16" s="13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F9CB5CC580EC46B5860198FEB9E710" ma:contentTypeVersion="9" ma:contentTypeDescription="Create a new document." ma:contentTypeScope="" ma:versionID="9b91388b48bcd9a49e5c6bbe11f5107a">
  <xsd:schema xmlns:xsd="http://www.w3.org/2001/XMLSchema" xmlns:xs="http://www.w3.org/2001/XMLSchema" xmlns:p="http://schemas.microsoft.com/office/2006/metadata/properties" xmlns:ns2="bf9b6120-988b-41be-8da6-61dea16cb493" targetNamespace="http://schemas.microsoft.com/office/2006/metadata/properties" ma:root="true" ma:fieldsID="99f067a43816ef2ddba10c3d75903eac" ns2:_="">
    <xsd:import namespace="bf9b6120-988b-41be-8da6-61dea16cb49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9b6120-988b-41be-8da6-61dea16cb4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3A4B40-9464-48B0-8D8C-71D9664E6D93}"/>
</file>

<file path=customXml/itemProps2.xml><?xml version="1.0" encoding="utf-8"?>
<ds:datastoreItem xmlns:ds="http://schemas.openxmlformats.org/officeDocument/2006/customXml" ds:itemID="{6CE05E61-6C82-4E12-8743-115E47A8EF92}"/>
</file>

<file path=customXml/itemProps3.xml><?xml version="1.0" encoding="utf-8"?>
<ds:datastoreItem xmlns:ds="http://schemas.openxmlformats.org/officeDocument/2006/customXml" ds:itemID="{14C4CA85-DFF3-4964-B48B-DCE36B4148D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Sumit Chaudhari</dc:creator>
  <cp:keywords/>
  <dc:description/>
  <cp:lastModifiedBy>Marion Jane</cp:lastModifiedBy>
  <cp:revision/>
  <dcterms:created xsi:type="dcterms:W3CDTF">2019-07-01T08:59:28Z</dcterms:created>
  <dcterms:modified xsi:type="dcterms:W3CDTF">2021-01-29T13:58:16Z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0x010100C2F9CB5CC580EC46B5860198FEB9E710</vt:lpwstr>
  </property>
</Properties>
</file>