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bsi.sharepoint.com/sites/OLSSSupport/Shared Documents/General/"/>
    </mc:Choice>
  </mc:AlternateContent>
  <xr:revisionPtr revIDLastSave="79" documentId="11_B62DC37F1CC515A070BF1465588872F92EC62DEB" xr6:coauthVersionLast="43" xr6:coauthVersionMax="43" xr10:uidLastSave="{7DC5563A-5F7B-4117-86D1-DF7DB3EF01D7}"/>
  <bookViews>
    <workbookView xWindow="0" yWindow="0" windowWidth="20490" windowHeight="7530" activeTab="1" xr2:uid="{00000000-000D-0000-FFFF-FFFF00000000}"/>
  </bookViews>
  <sheets>
    <sheet name="Check Calculation (StatusValid)" sheetId="1" r:id="rId1"/>
    <sheet name="formula Net Income" sheetId="4" r:id="rId2"/>
    <sheet name="Check Calculation (StatusDraft)" sheetId="3" r:id="rId3"/>
    <sheet name="cari data yg ada ATM Discount" sheetId="2" r:id="rId4"/>
  </sheets>
  <definedNames>
    <definedName name="_xlnm._FilterDatabase" localSheetId="3" hidden="1">'cari data yg ada ATM Discount'!$K$1:$O$374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C50" i="1"/>
  <c r="G66" i="1"/>
  <c r="G67" i="1"/>
  <c r="G69" i="1"/>
  <c r="G68" i="1"/>
  <c r="G63" i="1"/>
  <c r="G50" i="1"/>
  <c r="F42" i="1"/>
  <c r="F43" i="1"/>
  <c r="F41" i="1"/>
  <c r="F68" i="1"/>
  <c r="F46" i="1"/>
  <c r="F50" i="1"/>
  <c r="F63" i="1"/>
  <c r="F66" i="1"/>
  <c r="E68" i="1"/>
  <c r="E50" i="1"/>
  <c r="F67" i="1"/>
  <c r="F69" i="1"/>
  <c r="E63" i="1"/>
  <c r="E42" i="1"/>
  <c r="E43" i="1"/>
  <c r="E41" i="1"/>
  <c r="E66" i="1"/>
  <c r="E67" i="1"/>
  <c r="E69" i="1"/>
  <c r="G72" i="1"/>
  <c r="G73" i="1"/>
  <c r="F72" i="1"/>
  <c r="F73" i="1"/>
  <c r="B41" i="1"/>
  <c r="C66" i="1"/>
  <c r="C67" i="1"/>
  <c r="D67" i="1"/>
  <c r="D69" i="3"/>
  <c r="D68" i="3"/>
  <c r="D67" i="3"/>
  <c r="D66" i="3"/>
  <c r="D63" i="3"/>
  <c r="D62" i="3"/>
  <c r="D61" i="3"/>
  <c r="D60" i="3"/>
  <c r="D59" i="3"/>
  <c r="D58" i="3"/>
  <c r="D57" i="3"/>
  <c r="D56" i="3"/>
  <c r="D55" i="3"/>
  <c r="D54" i="3"/>
  <c r="D53" i="3"/>
  <c r="D50" i="3"/>
  <c r="D49" i="3"/>
  <c r="D48" i="3"/>
  <c r="D47" i="3"/>
  <c r="D46" i="3"/>
  <c r="D43" i="3"/>
  <c r="D42" i="3"/>
  <c r="D41" i="3"/>
  <c r="D40" i="3"/>
  <c r="D37" i="3"/>
  <c r="D36" i="3"/>
  <c r="D35" i="3"/>
  <c r="D32" i="3"/>
  <c r="D31" i="3"/>
  <c r="D30" i="3"/>
  <c r="D29" i="3"/>
  <c r="D28" i="3"/>
  <c r="D27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69" i="1"/>
  <c r="D68" i="1"/>
  <c r="D63" i="1"/>
  <c r="D62" i="1"/>
  <c r="D61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3" i="1"/>
  <c r="D42" i="1"/>
  <c r="D41" i="1"/>
  <c r="D40" i="1"/>
  <c r="D37" i="1"/>
  <c r="D36" i="1"/>
  <c r="D35" i="1"/>
  <c r="D32" i="1"/>
  <c r="D31" i="1"/>
  <c r="D30" i="1"/>
  <c r="D29" i="1"/>
  <c r="D28" i="1"/>
  <c r="D2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  <c r="D66" i="1"/>
</calcChain>
</file>

<file path=xl/sharedStrings.xml><?xml version="1.0" encoding="utf-8"?>
<sst xmlns="http://schemas.openxmlformats.org/spreadsheetml/2006/main" count="573" uniqueCount="482">
  <si>
    <t>http://10.1.1.37/olss_crcalculation/Marketing/Operating-Lease-Cashflow/</t>
  </si>
  <si>
    <t>OPL Calculation Number: 00074/OCN/01/01/2018</t>
  </si>
  <si>
    <t>Status: Valid</t>
  </si>
  <si>
    <t>OLSS QA: http://10.1.1.37/olss_crcalculation/Marketing/Operating-Lease-Cashflow</t>
  </si>
  <si>
    <t>Basic Information (Lease Fee)</t>
  </si>
  <si>
    <t>QA</t>
  </si>
  <si>
    <t>Production</t>
  </si>
  <si>
    <t>QA With KTB</t>
  </si>
  <si>
    <t>QA WithoutKTB</t>
  </si>
  <si>
    <t>Start Date Usage Unit Plan (mm/dd/yyyy)</t>
  </si>
  <si>
    <t>End Date Usage Unit Plan (mm/dd/yyyy)</t>
  </si>
  <si>
    <t>Lease Period Plan (Months)</t>
  </si>
  <si>
    <t>Rate Insurance Income</t>
  </si>
  <si>
    <t>Admin Fee Amout</t>
  </si>
  <si>
    <t>Interest Income</t>
  </si>
  <si>
    <t>Target IRR (without compensation VAT In)</t>
  </si>
  <si>
    <t>IRR (with compensation VAT In)</t>
  </si>
  <si>
    <t>BAST Handover Schedule (mm/dd/yyyy)</t>
  </si>
  <si>
    <t>-</t>
  </si>
  <si>
    <t>First Lease Payment (Days)</t>
  </si>
  <si>
    <t>Security Deposit Payment</t>
  </si>
  <si>
    <t>No</t>
  </si>
  <si>
    <t>Total Unit Quantity Lease</t>
  </si>
  <si>
    <t>Security Deposit Amount</t>
  </si>
  <si>
    <t>Special Case (Remarks)</t>
  </si>
  <si>
    <t>I. Contract</t>
  </si>
  <si>
    <t>01. Unit Price (Include VAT)</t>
  </si>
  <si>
    <t>02. Unit Price (Exclude VAT)</t>
  </si>
  <si>
    <t>03. Leased Period</t>
  </si>
  <si>
    <t>04. Lending Rate</t>
  </si>
  <si>
    <t>05. Borrowing Rate</t>
  </si>
  <si>
    <t>06. Spread</t>
  </si>
  <si>
    <t>II. RV</t>
  </si>
  <si>
    <t>07. Vehicle list price</t>
  </si>
  <si>
    <t>08. RV</t>
  </si>
  <si>
    <t>09. RV (Include VAT)</t>
  </si>
  <si>
    <t>III. Installment</t>
  </si>
  <si>
    <t>10. Exclude VAT</t>
  </si>
  <si>
    <t>11. 　⇒Total</t>
  </si>
  <si>
    <t>12. Include VAT</t>
  </si>
  <si>
    <t>13. 　⇒Total</t>
  </si>
  <si>
    <t>IV. Income</t>
  </si>
  <si>
    <t>14. Installment Total</t>
  </si>
  <si>
    <t>15. RV (Exclude VAT)</t>
  </si>
  <si>
    <t>16. Commission (25%)</t>
  </si>
  <si>
    <t>17. Discount KTB</t>
  </si>
  <si>
    <t>18. Subtotal</t>
  </si>
  <si>
    <t>V. Expenses</t>
  </si>
  <si>
    <t>19. Insurance Expenses</t>
  </si>
  <si>
    <t>20. Unit Price</t>
  </si>
  <si>
    <t>21. Mobilization</t>
  </si>
  <si>
    <t>22. Demobilization</t>
  </si>
  <si>
    <t>23. TOP (30)</t>
  </si>
  <si>
    <t>24. Registration</t>
  </si>
  <si>
    <t>25. Maintenance</t>
  </si>
  <si>
    <t>26. Borrowing Cost</t>
  </si>
  <si>
    <t>27. Borrowing Cost for DP</t>
  </si>
  <si>
    <t>28. Replacement</t>
  </si>
  <si>
    <t>29. Subtotal</t>
  </si>
  <si>
    <t>VI. Profit</t>
  </si>
  <si>
    <t>30. Net Income DSF</t>
  </si>
  <si>
    <t>31. Per year</t>
  </si>
  <si>
    <t>32. Average asset</t>
  </si>
  <si>
    <t>33. ROA</t>
  </si>
  <si>
    <t>PROD</t>
  </si>
  <si>
    <t>vm.MonthlyInstallmentWithoutVatTax = Math.Ceiling((decimal)((oplCalc.MonthlyInstallmentAmount ?? 0) + (oplCalc.MonthlyInstallmentVATAmount ?? 0) + (oplCalc.MonthlyInstallmentTAXAmount ?? 0)) / 1000) * 1000;</t>
  </si>
  <si>
    <t>                    vm.TotalInstallmentWithoutVatTax = vm.MonthlyInstallmentWithoutVatTax * vm.LeasePeriodPlan;</t>
  </si>
  <si>
    <t>                    vm.MonthlyInstallmentWithVatTax = vm.MonthlyInstallmentWithoutVatTax * 110 / 100;</t>
  </si>
  <si>
    <t>                    vm.TotalInstallmentWithVatTax = vm.MonthlyInstallmentWithVatTax * vm.LeasePeriodPlan;</t>
  </si>
  <si>
    <t>                    vm.SubTotalIncome = vm.TotalInstallmentWithVatTax + vm.ResidualValueAmountWithoutVAT + vm.InsuranceDiscount;</t>
  </si>
  <si>
    <t>                    vm.SubTotalIncomeWithVatTax = vm.ResidualValueAmountWithoutVAT + vm.InsuranceDiscount + vm.TotalInstallmentWithoutVatTax + vm.DiscountKtb;</t>
  </si>
  <si>
    <t>                    vm.InterestCostWithVatTax = oplCalc.IsNewCalculation == true ? (oplCalc.InterestExpense ?? 0) + (oplCalc.InterestExpenseVAT ?? 0) + (oplCalc.InterestExpenseTAX ?? 0) : (oplCalc.InterestExpense ?? 0);</t>
  </si>
  <si>
    <t>                    vm.SubTotalExpenses = vm.InsuranceCost + vm.ProductPriceWithoutVAT + vm.MobilizationCost + vm.DemobilizationCost + vm.InterestCostTOP + vm.STNKKEURRenewalCost + vm.MaintenanceCost + vm.InterestCost + vm.ReplacementUnitCost + vm.InterestCostBAST;</t>
  </si>
  <si>
    <t>                    vm.SubTotalExpensesWithVatTax = vm.SubTotalExpenses + (oplCalc.InterestExpenseVAT ?? 0) + (oplCalc.InterestExpenseTAX ?? 0);</t>
  </si>
  <si>
    <t>                    vm.NetIncome = vm.SubTotalIncome - vm.SubTotalExpenses;</t>
  </si>
  <si>
    <t>                    vm.NetIncomeWithVatTax = Math.Round(vm.SubTotalIncomeWithVatTax) - Math.Round(vm.SubTotalExpensesWithVatTax);</t>
  </si>
  <si>
    <t>                    vm.NetIncomeWithVatTaxPerYear = vm.NetIncomeWithVatTax / vm.LeasePeriodPlan * 12;</t>
  </si>
  <si>
    <t>                    vm.AverageAsset = ((vm.VehicleListPrice - vm.ResidualValueAmountWithVAT) / 2) + vm.ResidualValueAmountWithVAT;</t>
  </si>
  <si>
    <t>                    vm.ROA = (vm.NetIncomeWithVatTaxPerYear / vm.AverageAsset) * 100;</t>
  </si>
  <si>
    <t>vm = inputan dari screen</t>
  </si>
  <si>
    <t>oplCalc = OPLCalcutaion Table</t>
  </si>
  <si>
    <t xml:space="preserve">                    vm.TotalInstallmentWithoutVatTax = vm.MonthlyInstallmentWithoutVatTax * vm.LeasePeriodPlan;</t>
  </si>
  <si>
    <t xml:space="preserve">                    vm.MonthlyInstallmentWithVatTax = vm.MonthlyInstallmentWithoutVatTax * 110 / 100;</t>
  </si>
  <si>
    <t xml:space="preserve">                    vm.TotalInstallmentWithVatTax = vm.MonthlyInstallmentWithVatTax * vm.LeasePeriodPlan;</t>
  </si>
  <si>
    <t xml:space="preserve">                    vm.SubTotalIncome = vm.TotalInstallmentWithVatTax + vm.ResidualValueAmountWithoutVAT + vm.InsuranceDiscount;</t>
  </si>
  <si>
    <t xml:space="preserve">                    vm.SubTotalIncomeWithVatTax = vm.ResidualValueAmountWithoutVAT + vm.InsuranceDiscount + vm.TotalInstallmentWithoutVatTax + vm.DiscountKtb;</t>
  </si>
  <si>
    <t xml:space="preserve">                    vm.InterestCostWithVatTax = oplCalc.IsNewCalculation == true ? (oplCalc.InterestExpense ?? 0) + (oplCalc.InterestExpenseVAT ?? 0) + (oplCalc.InterestExpenseTAX ?? 0) : (oplCalc.InterestExpense ?? 0);</t>
  </si>
  <si>
    <t xml:space="preserve">                    vm.SubTotalExpenses = vm.InsuranceCost + vm.ProductPriceWithoutVAT + vm.MobilizationCost + vm.DemobilizationCost + vm.InterestCostTOP + vm.STNKKEURRenewalCost + vm.MaintenanceCost + vm.InterestCost + vm.ReplacementUnitCost + vm.InterestCostBAST;</t>
  </si>
  <si>
    <t xml:space="preserve">                    vm.SubTotalExpensesWithVatTax = vm.SubTotalExpenses + (oplCalc.InterestExpenseVAT ?? 0) + (oplCalc.InterestExpenseTAX ?? 0);</t>
  </si>
  <si>
    <t xml:space="preserve">                    vm.NetIncome = vm.SubTotalIncome - vm.SubTotalExpenses;</t>
  </si>
  <si>
    <t xml:space="preserve">                    vm.NetIncomeWithVatTax = Math.Round(vm.SubTotalIncomeWithVatTax - vm.DiscountKtb) - Math.Round(vm.SubTotalExpensesWithVatTax); //CR 27032019 Math.Round(vm.SubTotalIncomeWithVatTax) - Math.Round(vm.SubTotalExpensesWithVatTax);</t>
  </si>
  <si>
    <t xml:space="preserve">                    vm.NetIncomeWithVatTaxPerYear = vm.NetIncomeWithVatTax / vm.LeasePeriodPlan * 12;</t>
  </si>
  <si>
    <t xml:space="preserve">                    vm.AverageAsset = ((vm.VehicleListPrice - vm.ResidualValueAmountWithVAT) / 2) + vm.ResidualValueAmountWithVAT;</t>
  </si>
  <si>
    <t xml:space="preserve">                    vm.ROA = (vm.NetIncomeWithVatTaxPerYear / vm.AverageAsset) * 100;</t>
  </si>
  <si>
    <t>                    vm.NetIncomeWithVatTax = Math.Round(vm.SubTotalIncomeWithVatTax - vm.DiscountKtb) - Math.Round(vm.SubTotalExpensesWithVatTax); //CR 27032019 Math.Round(vm.SubTotalIncomeWithVatTax) - Math.Round(vm.SubTotalExpensesWithVatTax);</t>
  </si>
  <si>
    <t>OPL Calculation Number: 00325/OCN/01/06/2018</t>
  </si>
  <si>
    <t>Status: Draft</t>
  </si>
  <si>
    <t>IRR (without compensation VAT In)</t>
  </si>
  <si>
    <t>15. RV (Include VAT)</t>
  </si>
  <si>
    <t xml:space="preserve"> select c.IdOPLCalculation, c.OPLCalculationNumber, c.IsValid, c.IsDraft, b.ATPMDiscount </t>
  </si>
  <si>
    <t>IdOPLCalculation</t>
  </si>
  <si>
    <t>OPLCalculationNumber</t>
  </si>
  <si>
    <t>IsValid</t>
  </si>
  <si>
    <t>IsDraft</t>
  </si>
  <si>
    <t>ATPMDiscount</t>
  </si>
  <si>
    <t xml:space="preserve"> from  OPLCalculation c</t>
  </si>
  <si>
    <t>00072/OCN/01/03/2019</t>
  </si>
  <si>
    <t xml:space="preserve"> left join OPLBasicCondition b on b.IdOPLCalculation= c.IdOPLCalculation</t>
  </si>
  <si>
    <t>00069/OCN/01/03/2019</t>
  </si>
  <si>
    <t xml:space="preserve"> where b.ATPMDiscount is not null and b.ATPMDiscount  &lt;&gt; 0 </t>
  </si>
  <si>
    <t>00068/OCN/01/03/2019</t>
  </si>
  <si>
    <t xml:space="preserve">  order  by  c.CreateDate desc</t>
  </si>
  <si>
    <t>00060/OCN/01/03/2019</t>
  </si>
  <si>
    <t>00053/OCN/01/02/2019</t>
  </si>
  <si>
    <t>00051/OCN/01/02/2019</t>
  </si>
  <si>
    <t>00050/OCN/01/02/2019</t>
  </si>
  <si>
    <t>00049/OCN/01/02/2019</t>
  </si>
  <si>
    <t>00047/OCN/01/02/2019</t>
  </si>
  <si>
    <t>00045/OCN/01/02/2019</t>
  </si>
  <si>
    <t>00028/OCN/01/01/2019</t>
  </si>
  <si>
    <t>00016/OCN/01/01/2019</t>
  </si>
  <si>
    <t>00015/OCN/01/01/2019</t>
  </si>
  <si>
    <t>00009/OCN/01/01/2019</t>
  </si>
  <si>
    <t>00177/OCN/01/12/2018</t>
  </si>
  <si>
    <t>00175/OCN/01/12/2018</t>
  </si>
  <si>
    <t>00016/OCN/01/12/2018</t>
  </si>
  <si>
    <t>00144/OCN/01/11/2018</t>
  </si>
  <si>
    <t>00085/OCN/01/11/2018</t>
  </si>
  <si>
    <t>00069/OCN/01/09/2018</t>
  </si>
  <si>
    <t>00061/OCN/01/09/2018</t>
  </si>
  <si>
    <t>00024/OCN/01/09/2018</t>
  </si>
  <si>
    <t>00018/OCN/01/09/2018</t>
  </si>
  <si>
    <t>00012/OCN/01/09/2018</t>
  </si>
  <si>
    <t>00458/OCN/01/08/2018</t>
  </si>
  <si>
    <t>00442/OCN/01/08/2018</t>
  </si>
  <si>
    <t>00437/OCN/01/07/2018</t>
  </si>
  <si>
    <t>00392/OCN/01/07/2018</t>
  </si>
  <si>
    <t>00391/OCN/01/07/2018</t>
  </si>
  <si>
    <t>00338/OCN/01/06/2018</t>
  </si>
  <si>
    <t>00325/OCN/01/06/2018</t>
  </si>
  <si>
    <t>00249/OCN/01/04/2018</t>
  </si>
  <si>
    <t>00173/OCN/01/03/2018</t>
  </si>
  <si>
    <t>00163/OCN/01/03/2018</t>
  </si>
  <si>
    <t>00162/OCN/01/03/2018</t>
  </si>
  <si>
    <t>00138/OCN/01/03/2018</t>
  </si>
  <si>
    <t>00133/OCN/01/03/2018</t>
  </si>
  <si>
    <t>00132/OCN/01/03/2018</t>
  </si>
  <si>
    <t>00124/OCN/01/02/2018</t>
  </si>
  <si>
    <t>00123/OCN/01/02/2018</t>
  </si>
  <si>
    <t>00122/OCN/01/02/2018</t>
  </si>
  <si>
    <t>00120/OCN/01/02/2018</t>
  </si>
  <si>
    <t>00118/OCN/01/02/2018</t>
  </si>
  <si>
    <t>00086/OCN/01/01/2018</t>
  </si>
  <si>
    <t>00074/OCN/01/01/2018</t>
  </si>
  <si>
    <t>00067/OCN/01/01/2018</t>
  </si>
  <si>
    <t>00066/OCN/01/01/2018</t>
  </si>
  <si>
    <t>00065/OCN/01/01/2018</t>
  </si>
  <si>
    <t>00064/OCN/01/01/2018</t>
  </si>
  <si>
    <t>00061/OCN/01/01/2018</t>
  </si>
  <si>
    <t>00060/OCN/01/01/2018</t>
  </si>
  <si>
    <t>00059/OCN/01/01/2018</t>
  </si>
  <si>
    <t>00058/OCN/01/01/2018</t>
  </si>
  <si>
    <t>00055/OCN/01/01/2018</t>
  </si>
  <si>
    <t>00052/OCN/01/01/2018</t>
  </si>
  <si>
    <t>00051/OCN/01/01/2018</t>
  </si>
  <si>
    <t>00049/OCN/01/01/2018</t>
  </si>
  <si>
    <t>00048/OCN/01/01/2018</t>
  </si>
  <si>
    <t>00047/OCN/01/01/2018</t>
  </si>
  <si>
    <t>00046/OCN/01/01/2018</t>
  </si>
  <si>
    <t>00042/OCN/01/01/2018</t>
  </si>
  <si>
    <t>00041/OCN/01/01/2018</t>
  </si>
  <si>
    <t>00038/OCN/01/01/2018</t>
  </si>
  <si>
    <t>00037/OCN/01/01/2018</t>
  </si>
  <si>
    <t>00036/OCN/01/01/2018</t>
  </si>
  <si>
    <t>00035/OCN/01/01/2018</t>
  </si>
  <si>
    <t>00034/OCN/01/01/2018</t>
  </si>
  <si>
    <t>00033/OCN/01/01/2018</t>
  </si>
  <si>
    <t>00032/OCN/01/01/2018</t>
  </si>
  <si>
    <t>00031/OCN/01/01/2018</t>
  </si>
  <si>
    <t>00030/OCN/01/01/2018</t>
  </si>
  <si>
    <t>00029/OCN/01/01/2018</t>
  </si>
  <si>
    <t>00028/OCN/01/01/2018</t>
  </si>
  <si>
    <t>00027/OCN/01/01/2018</t>
  </si>
  <si>
    <t>00026/OCN/01/01/2018</t>
  </si>
  <si>
    <t>00025/OCN/01/01/2018</t>
  </si>
  <si>
    <t>00024/OCN/01/01/2018</t>
  </si>
  <si>
    <t>00021/OCN/01/01/2018</t>
  </si>
  <si>
    <t>00019/OCN/01/01/2018</t>
  </si>
  <si>
    <t>00018/OCN/01/01/2018</t>
  </si>
  <si>
    <t>00017/OCN/01/01/2018</t>
  </si>
  <si>
    <t>00016/OCN/01/01/2018</t>
  </si>
  <si>
    <t>00014/OCN/01/01/2018</t>
  </si>
  <si>
    <t>00013/OCN/01/01/2018</t>
  </si>
  <si>
    <t>00011/OCN/01/01/2018</t>
  </si>
  <si>
    <t>00634/OCN/01/12/2017</t>
  </si>
  <si>
    <t>00633/OCN/01/12/2017</t>
  </si>
  <si>
    <t>00632/OCN/01/12/2017</t>
  </si>
  <si>
    <t>00631/OCN/01/12/2017</t>
  </si>
  <si>
    <t>00630/OCN/01/12/2017</t>
  </si>
  <si>
    <t>00629/OCN/01/12/2017</t>
  </si>
  <si>
    <t>00619/OCN/01/12/2017</t>
  </si>
  <si>
    <t>00618/OCN/01/12/2017</t>
  </si>
  <si>
    <t>00617/OCN/01/12/2017</t>
  </si>
  <si>
    <t>00616/OCN/01/12/2017</t>
  </si>
  <si>
    <t>00615/OCN/01/12/2017</t>
  </si>
  <si>
    <t>00614/OCN/01/12/2017</t>
  </si>
  <si>
    <t>00601/OCN/01/12/2017</t>
  </si>
  <si>
    <t>00600/OCN/01/12/2017</t>
  </si>
  <si>
    <t>00599/OCN/01/12/2017</t>
  </si>
  <si>
    <t>00598/OCN/01/12/2017</t>
  </si>
  <si>
    <t>00549/OCN/01/11/2017</t>
  </si>
  <si>
    <t>00520/OCN/01/11/2017</t>
  </si>
  <si>
    <t>00512/OCN/01/11/2017</t>
  </si>
  <si>
    <t>00506/OCN/01/10/2017</t>
  </si>
  <si>
    <t>00505/OCN/01/10/2017</t>
  </si>
  <si>
    <t>00461/OCN/01/10/2017</t>
  </si>
  <si>
    <t>00410/OCN/01/09/2017</t>
  </si>
  <si>
    <t>00409/OCN/01/09/2017</t>
  </si>
  <si>
    <t>00408/OCN/01/09/2017</t>
  </si>
  <si>
    <t>00403/OCN/01/09/2017</t>
  </si>
  <si>
    <t>00389/OCN/01/08/2017</t>
  </si>
  <si>
    <t>00388/OCN/01/08/2017</t>
  </si>
  <si>
    <t>00387/OCN/01/08/2017</t>
  </si>
  <si>
    <t>00386/OCN/01/08/2017</t>
  </si>
  <si>
    <t>00385/OCN/01/08/2017</t>
  </si>
  <si>
    <t>00384/OCN/01/08/2017</t>
  </si>
  <si>
    <t>00383/OCN/01/08/2017</t>
  </si>
  <si>
    <t>00382/OCN/01/08/2017</t>
  </si>
  <si>
    <t>00381/OCN/01/08/2017</t>
  </si>
  <si>
    <t>00380/OCN/01/08/2017</t>
  </si>
  <si>
    <t>00379/OCN/01/08/2017</t>
  </si>
  <si>
    <t>00377/OCN/01/08/2017</t>
  </si>
  <si>
    <t>00323/OCN/01/08/2017</t>
  </si>
  <si>
    <t>00314/OCN/01/07/2017</t>
  </si>
  <si>
    <t>00313/OCN/01/07/2017</t>
  </si>
  <si>
    <t>00250/OCN/01/06/2017</t>
  </si>
  <si>
    <t>00244/OCN/01/06/2017</t>
  </si>
  <si>
    <t>00243/OCN/01/06/2017</t>
  </si>
  <si>
    <t>00242/OCN/01/06/2017</t>
  </si>
  <si>
    <t>00239/OCN/01/05/2017</t>
  </si>
  <si>
    <t>00219/OCN/01/05/2017</t>
  </si>
  <si>
    <t>00169/OCN/01/05/2017</t>
  </si>
  <si>
    <t>00152/OCN/01/04/2017</t>
  </si>
  <si>
    <t>00151/OCN/01/04/2017</t>
  </si>
  <si>
    <t>00147/OCN/01/04/2017</t>
  </si>
  <si>
    <t>00146/OCN/01/04/2017</t>
  </si>
  <si>
    <t>00128/OCN/01/04/2017</t>
  </si>
  <si>
    <t>00115/OCN/01/04/2017</t>
  </si>
  <si>
    <t>00114/OCN/01/04/2017</t>
  </si>
  <si>
    <t>00113/OCN/01/04/2017</t>
  </si>
  <si>
    <t>00112/OCN/01/04/2017</t>
  </si>
  <si>
    <t>00098/OCN/01/04/2017</t>
  </si>
  <si>
    <t>00095/OCN/01/04/2017</t>
  </si>
  <si>
    <t>00094/OCN/01/04/2017</t>
  </si>
  <si>
    <t>00093/OCN/01/04/2017</t>
  </si>
  <si>
    <t>00090/OCN/01/04/2017</t>
  </si>
  <si>
    <t>00089/OCN/01/04/2017</t>
  </si>
  <si>
    <t>00084/OCN/01/03/2017</t>
  </si>
  <si>
    <t>00083/OCN/01/03/2017</t>
  </si>
  <si>
    <t>00082/OCN/01/03/2017</t>
  </si>
  <si>
    <t>00080/OCN/01/03/2017</t>
  </si>
  <si>
    <t>00079/OCN/01/03/2017</t>
  </si>
  <si>
    <t>00078/OCN/01/03/2017</t>
  </si>
  <si>
    <t>00073/OCN/01/03/2017</t>
  </si>
  <si>
    <t>00072/OCN/01/03/2017</t>
  </si>
  <si>
    <t>00071/OCN/01/03/2017</t>
  </si>
  <si>
    <t>00066/OCN/01/03/2017</t>
  </si>
  <si>
    <t>00065/OCN/01/03/2017</t>
  </si>
  <si>
    <t>00064/OCN/01/03/2017</t>
  </si>
  <si>
    <t>00063/OCN/01/03/2017</t>
  </si>
  <si>
    <t>00059/OCN/01/02/2017</t>
  </si>
  <si>
    <t>00055/OCN/01/02/2017</t>
  </si>
  <si>
    <t>00044/OCN/01/02/2017</t>
  </si>
  <si>
    <t>00037/OCN/01/02/2017</t>
  </si>
  <si>
    <t>00035/OCN/01/02/2017</t>
  </si>
  <si>
    <t>00034/OCN/01/02/2017</t>
  </si>
  <si>
    <t>00032/OCN/01/01/2017</t>
  </si>
  <si>
    <t>00027/OCN/01/01/2017</t>
  </si>
  <si>
    <t>00025/OCN/01/01/2017</t>
  </si>
  <si>
    <t>00024/OCN/01/01/2017</t>
  </si>
  <si>
    <t>00023/OCN/01/01/2017</t>
  </si>
  <si>
    <t>00020/OCN/01/01/2017</t>
  </si>
  <si>
    <t>00019/OCN/01/01/2017</t>
  </si>
  <si>
    <t>00018/OCN/01/01/2017</t>
  </si>
  <si>
    <t>00010/OCN/01/01/2017</t>
  </si>
  <si>
    <t>00009/OCN/01/01/2017</t>
  </si>
  <si>
    <t>00008/OCN/01/01/2017</t>
  </si>
  <si>
    <t>00007/OCN/01/01/2017</t>
  </si>
  <si>
    <t>00006/OCN/01/01/2017</t>
  </si>
  <si>
    <t>00004/OCN/01/01/2017</t>
  </si>
  <si>
    <t>00003/OCN/01/01/2017</t>
  </si>
  <si>
    <t>00002/OCN/01/01/2017</t>
  </si>
  <si>
    <t>00001/OCN/01/01/2017</t>
  </si>
  <si>
    <t>01092/OCN/01/12/2016</t>
  </si>
  <si>
    <t>01089/OCN/01/12/2016</t>
  </si>
  <si>
    <t>01087/OCN/01/12/2016</t>
  </si>
  <si>
    <t>01085/OCN/01/12/2016</t>
  </si>
  <si>
    <t>01084/OCN/01/12/2016</t>
  </si>
  <si>
    <t>01083/OCN/01/12/2016</t>
  </si>
  <si>
    <t>01082/OCN/01/12/2016</t>
  </si>
  <si>
    <t>01081/OCN/01/12/2016</t>
  </si>
  <si>
    <t>01076/OCN/01/12/2016</t>
  </si>
  <si>
    <t>01075/OCN/01/12/2016</t>
  </si>
  <si>
    <t>01074/OCN/01/12/2016</t>
  </si>
  <si>
    <t>01073/OCN/01/12/2016</t>
  </si>
  <si>
    <t>01072/OCN/01/12/2016</t>
  </si>
  <si>
    <t>01071/OCN/01/12/2016</t>
  </si>
  <si>
    <t>01070/OCN/01/12/2016</t>
  </si>
  <si>
    <t>01069/OCN/01/12/2016</t>
  </si>
  <si>
    <t>01068/OCN/01/12/2016</t>
  </si>
  <si>
    <t>01050/OCN/01/11/2016</t>
  </si>
  <si>
    <t>01045/OCN/01/11/2016</t>
  </si>
  <si>
    <t>01042/OCN/01/11/2016</t>
  </si>
  <si>
    <t>01036/OCN/01/11/2016</t>
  </si>
  <si>
    <t>01035/OCN/01/11/2016</t>
  </si>
  <si>
    <t>01034/OCN/01/11/2016</t>
  </si>
  <si>
    <t>01016/OCN/01/11/2016</t>
  </si>
  <si>
    <t>01014/OCN/01/11/2016</t>
  </si>
  <si>
    <t>01012/OCN/01/10/2016</t>
  </si>
  <si>
    <t>01009/OCN/01/10/2016</t>
  </si>
  <si>
    <t>01006/OCN/01/10/2016</t>
  </si>
  <si>
    <t>01005/OCN/01/10/2016</t>
  </si>
  <si>
    <t>01004/OCN/01/10/2016</t>
  </si>
  <si>
    <t>00997/OCN/01/10/2016</t>
  </si>
  <si>
    <t>00994/OCN/01/10/2016</t>
  </si>
  <si>
    <t>00990/OCN/01/10/2016</t>
  </si>
  <si>
    <t>00989/OCN/01/10/2016</t>
  </si>
  <si>
    <t>00988/OCN/01/10/2016</t>
  </si>
  <si>
    <t>00987/OCN/01/10/2016</t>
  </si>
  <si>
    <t>00986/OCN/01/10/2016</t>
  </si>
  <si>
    <t>00983/OCN/01/10/2016</t>
  </si>
  <si>
    <t>00976/OCN/01/10/2016</t>
  </si>
  <si>
    <t>00975/OCN/01/10/2016</t>
  </si>
  <si>
    <t>00974/OCN/01/10/2016</t>
  </si>
  <si>
    <t>00973/OCN/01/10/2016</t>
  </si>
  <si>
    <t>00972/OCN/01/10/2016</t>
  </si>
  <si>
    <t>00970/OCN/01/10/2016</t>
  </si>
  <si>
    <t>00969/OCN/01/10/2016</t>
  </si>
  <si>
    <t>00968/OCN/01/10/2016</t>
  </si>
  <si>
    <t>00967/OCN/01/10/2016</t>
  </si>
  <si>
    <t>00966/OCN/01/10/2016</t>
  </si>
  <si>
    <t>00965/OCN/01/10/2016</t>
  </si>
  <si>
    <t>00959/OCN/01/10/2016</t>
  </si>
  <si>
    <t>00924/OCN/01/09/2016</t>
  </si>
  <si>
    <t>00919/OCN/01/09/2016</t>
  </si>
  <si>
    <t>00917/OCN/01/09/2016</t>
  </si>
  <si>
    <t>00881/OCN/01/09/2016</t>
  </si>
  <si>
    <t>00880/OCN/01/09/2016</t>
  </si>
  <si>
    <t>00877/OCN/01/09/2016</t>
  </si>
  <si>
    <t>00865/OCN/01/09/2016</t>
  </si>
  <si>
    <t>00812/OCN/01/08/2016</t>
  </si>
  <si>
    <t>00743/OCN/01/08/2016</t>
  </si>
  <si>
    <t>00724/OCN/01/07/2016</t>
  </si>
  <si>
    <t>00723/OCN/01/07/2016</t>
  </si>
  <si>
    <t>00716/OCN/01/07/2016</t>
  </si>
  <si>
    <t>00714/OCN/01/07/2016</t>
  </si>
  <si>
    <t>00713/OCN/01/07/2016</t>
  </si>
  <si>
    <t>00709/OCN/01/07/2016</t>
  </si>
  <si>
    <t>00691/OCN/01/07/2016</t>
  </si>
  <si>
    <t>00688/OCN/01/07/2016</t>
  </si>
  <si>
    <t>00687/OCN/01/07/2016</t>
  </si>
  <si>
    <t>00673/OCN/01/06/2016</t>
  </si>
  <si>
    <t>00672/OCN/01/06/2016</t>
  </si>
  <si>
    <t>00664/OCN/01/06/2016</t>
  </si>
  <si>
    <t>00607/OCN/01/06/2016</t>
  </si>
  <si>
    <t>00600/OCN/01/06/2016</t>
  </si>
  <si>
    <t>00589/OCN/01/06/2016</t>
  </si>
  <si>
    <t>00588/OCN/01/06/2016</t>
  </si>
  <si>
    <t>00445/OCN/01/05/2016</t>
  </si>
  <si>
    <t>00444/OCN/01/05/2016</t>
  </si>
  <si>
    <t>00443/OCN/01/05/2016</t>
  </si>
  <si>
    <t>00442/OCN/01/05/2016</t>
  </si>
  <si>
    <t>00422/OCN/01/05/2016</t>
  </si>
  <si>
    <t>00421/OCN/01/05/2016</t>
  </si>
  <si>
    <t>00420/OCN/01/05/2016</t>
  </si>
  <si>
    <t>00419/OCN/01/05/2016</t>
  </si>
  <si>
    <t>00059/OCN/01/05/2016</t>
  </si>
  <si>
    <t>00373/OCN/01/04/2016</t>
  </si>
  <si>
    <t>00372/OCN/01/04/2016</t>
  </si>
  <si>
    <t>00364/OCN/01/04/2016</t>
  </si>
  <si>
    <t>00357/OCN/01/04/2016</t>
  </si>
  <si>
    <t>00356/OCN/01/04/2016</t>
  </si>
  <si>
    <t>00355/OCN/01/04/2016</t>
  </si>
  <si>
    <t>00354/OCN/01/04/2016</t>
  </si>
  <si>
    <t>00347/OCN/01/04/2016</t>
  </si>
  <si>
    <t>00346/OCN/01/04/2016</t>
  </si>
  <si>
    <t>00338/OCN/01/04/2016</t>
  </si>
  <si>
    <t>00336/OCN/01/04/2016</t>
  </si>
  <si>
    <t>00323/OCN/01/04/2016</t>
  </si>
  <si>
    <t>00303/OCN/01/04/2016</t>
  </si>
  <si>
    <t>00302/OCN/01/04/2016</t>
  </si>
  <si>
    <t>00301/OCN/01/04/2016</t>
  </si>
  <si>
    <t>00300/OCN/01/04/2016</t>
  </si>
  <si>
    <t>00295/OCN/01/04/2016</t>
  </si>
  <si>
    <t>00226/OCN/01/03/2016</t>
  </si>
  <si>
    <t>00225/OCN/01/03/2016</t>
  </si>
  <si>
    <t>00192/OCN/01/03/2016</t>
  </si>
  <si>
    <t>00191/OCN/01/03/2016</t>
  </si>
  <si>
    <t>00190/OCN/01/03/2016</t>
  </si>
  <si>
    <t>00181/OCN/01/03/2016</t>
  </si>
  <si>
    <t>00180/OCN/01/03/2016</t>
  </si>
  <si>
    <t>00176/OCN/01/03/2016</t>
  </si>
  <si>
    <t>00174/OCN/01/03/2016</t>
  </si>
  <si>
    <t>00173/OCN/01/03/2016</t>
  </si>
  <si>
    <t>00172/OCN/01/03/2016</t>
  </si>
  <si>
    <t>00170/OCN/01/03/2016</t>
  </si>
  <si>
    <t>00169/OCN/01/03/2016</t>
  </si>
  <si>
    <t>00165/OCN/01/03/2016</t>
  </si>
  <si>
    <t>00154/OCN/01/03/2016</t>
  </si>
  <si>
    <t>00153/OCN/01/03/2016</t>
  </si>
  <si>
    <t>00152/OCN/01/03/2016</t>
  </si>
  <si>
    <t>00146/OCN/01/02/2016</t>
  </si>
  <si>
    <t>00141/OCN/01/02/2016</t>
  </si>
  <si>
    <t>00131/OCN/01/02/2016</t>
  </si>
  <si>
    <t>00121/OCN/01/02/2016</t>
  </si>
  <si>
    <t>00103/OCN/01/02/2016</t>
  </si>
  <si>
    <t>00097/OCN/01/02/2016</t>
  </si>
  <si>
    <t>00094/OCN/01/02/2016</t>
  </si>
  <si>
    <t>00093/OCN/01/02/2016</t>
  </si>
  <si>
    <t>00092/OCN/01/02/2016</t>
  </si>
  <si>
    <t>00091/OCN/01/02/2016</t>
  </si>
  <si>
    <t>00083/OCN/01/02/2016</t>
  </si>
  <si>
    <t>00082/OCN/01/02/2016</t>
  </si>
  <si>
    <t>00081/OCN/01/02/2016</t>
  </si>
  <si>
    <t>00080/OCN/01/02/2016</t>
  </si>
  <si>
    <t>00077/OCN/01/02/2016</t>
  </si>
  <si>
    <t>00071/OCN/01/01/2016</t>
  </si>
  <si>
    <t>00070/OCN/01/01/2016</t>
  </si>
  <si>
    <t>00047/OCN/01/01/2016</t>
  </si>
  <si>
    <t>00011/OCN/01/01/2016</t>
  </si>
  <si>
    <t>00009/OCN/01/01/2016</t>
  </si>
  <si>
    <t>00008/OCN/01/01/2016</t>
  </si>
  <si>
    <t>00007/OCN/01/01/2016</t>
  </si>
  <si>
    <t>00006/OCN/01/01/2016</t>
  </si>
  <si>
    <t>00005/OCN/01/01/2016</t>
  </si>
  <si>
    <t>00004/OCN/01/01/2016</t>
  </si>
  <si>
    <t>00003/OCN/01/01/2016</t>
  </si>
  <si>
    <t>00370/OCN/01/12/2015</t>
  </si>
  <si>
    <t>00369/OCN/01/12/2015</t>
  </si>
  <si>
    <t>00368/OCN/01/12/2015</t>
  </si>
  <si>
    <t>00367/OCN/01/12/2015</t>
  </si>
  <si>
    <t>00366/OCN/01/12/2015</t>
  </si>
  <si>
    <t>00365/OCN/01/12/2015</t>
  </si>
  <si>
    <t>00364/OCN/01/12/2015</t>
  </si>
  <si>
    <t>00363/OCN/01/12/2015</t>
  </si>
  <si>
    <t>00361/OCN/01/12/2015</t>
  </si>
  <si>
    <t>00360/OCN/01/12/2015</t>
  </si>
  <si>
    <t>00347/OCN/01/12/2015</t>
  </si>
  <si>
    <t>00320/OCN/01/12/2015</t>
  </si>
  <si>
    <t>00317/OCN/01/12/2015</t>
  </si>
  <si>
    <t>00316/OCN/01/12/2015</t>
  </si>
  <si>
    <t>00274/OCN/01/11/2015</t>
  </si>
  <si>
    <t>00224/OCN/01/11/2015</t>
  </si>
  <si>
    <t>00214/OCN/01/11/2015</t>
  </si>
  <si>
    <t>00213/OCN/01/11/2015</t>
  </si>
  <si>
    <t>00173/OCN/01/10/2015</t>
  </si>
  <si>
    <t>00171/OCN/01/10/2015</t>
  </si>
  <si>
    <t>00166/OCN/01/10/2015</t>
  </si>
  <si>
    <t>00150/OCN/01/10/2015</t>
  </si>
  <si>
    <t>00131/OCN/01/10/2015</t>
  </si>
  <si>
    <t>00126/OCN/01/10/2015</t>
  </si>
  <si>
    <t>00090/OCN/01/09/2015</t>
  </si>
  <si>
    <t>00089/OCN/01/09/2015</t>
  </si>
  <si>
    <t>00088/OCN/01/09/2015</t>
  </si>
  <si>
    <t>00087/OCN/01/09/2015</t>
  </si>
  <si>
    <t>00086/OCN/01/09/2015</t>
  </si>
  <si>
    <t>00066/OCN/01/09/2015</t>
  </si>
  <si>
    <t>00057/OCN/01/09/2015</t>
  </si>
  <si>
    <t>00051/OCN/01/08/2015</t>
  </si>
  <si>
    <t>00031/OCN/01/08/2015</t>
  </si>
  <si>
    <t>00030/OCN/01/08/2015</t>
  </si>
  <si>
    <t>00028/OCN/01/08/2015</t>
  </si>
  <si>
    <t>00027/OCN/01/08/2015</t>
  </si>
  <si>
    <t>00025/OCN/01/08/2015</t>
  </si>
  <si>
    <t>00020/OCN/01/08/2015</t>
  </si>
  <si>
    <t>00019/OCN/01/08/2015</t>
  </si>
  <si>
    <t>00018/OCN/01/08/2015</t>
  </si>
  <si>
    <t>00017/OCN/01/08/2015</t>
  </si>
  <si>
    <t>00014/OCN/01/08/2015</t>
  </si>
  <si>
    <t>00013/OCN/01/08/2015</t>
  </si>
  <si>
    <t>00008/OCN/01/08/2015</t>
  </si>
  <si>
    <t>00007/OCN/01/08/2015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</si>
</sst>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5"/>
      <color theme="1"/>
      <name val="Consolas"/>
      <family val="3"/>
    </font>
    <font>
      <sz val="9.5"/>
      <color rgb="FFDCDCDC"/>
      <name val="Consolas"/>
      <family val="3"/>
    </font>
    <font>
      <b/>
      <sz val="9.5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5" fillId="0" borderId="0" xfId="2"/>
    <xf numFmtId="0" fontId="0" fillId="2" borderId="0" xfId="0" applyFill="1"/>
    <xf numFmtId="164" fontId="0" fillId="0" borderId="0" xfId="1" applyNumberFormat="1" applyFont="1"/>
    <xf numFmtId="164" fontId="0" fillId="2" borderId="0" xfId="1" applyNumberFormat="1" applyFont="1" applyFill="1"/>
    <xf numFmtId="0" fontId="0" fillId="0" borderId="0" xfId="0" applyAlignment="1">
      <alignment horizontal="left" vertical="center" indent="1"/>
    </xf>
    <xf numFmtId="3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/>
    <xf numFmtId="3" fontId="0" fillId="3" borderId="0" xfId="0" applyNumberFormat="1" applyFill="1"/>
    <xf numFmtId="3" fontId="1" fillId="3" borderId="0" xfId="0" applyNumberFormat="1" applyFont="1" applyFill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164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4" fontId="0" fillId="2" borderId="0" xfId="0" applyNumberFormat="1" applyFill="1"/>
    <xf numFmtId="3" fontId="0" fillId="2" borderId="0" xfId="0" applyNumberFormat="1" applyFill="1"/>
    <xf numFmtId="164" fontId="0" fillId="2" borderId="0" xfId="0" applyNumberFormat="1" applyFill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161925</xdr:colOff>
      <xdr:row>24</xdr:row>
      <xdr:rowOff>38100</xdr:rowOff>
    </xdr:to>
    <xdr:sp macro="" textlink="">
      <xdr:nvSpPr>
        <xdr:cNvPr id="1026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3</xdr:col>
      <xdr:colOff>171450</xdr:colOff>
      <xdr:row>17</xdr:row>
      <xdr:rowOff>38100</xdr:rowOff>
    </xdr:to>
    <xdr:sp macro="" textlink="">
      <xdr:nvSpPr>
        <xdr:cNvPr id="3073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171450</xdr:colOff>
      <xdr:row>23</xdr:row>
      <xdr:rowOff>38100</xdr:rowOff>
    </xdr:to>
    <xdr:sp macro="" textlink="">
      <xdr:nvSpPr>
        <xdr:cNvPr id="3075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.1.37/olss_crcalculation/Marketing/Operating-Lease-Cashflow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0.1.1.37/olss_crcalculation/Marketing/Operating-Lease-Cashfl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3"/>
  <sheetViews>
    <sheetView topLeftCell="A45" workbookViewId="0" xr3:uid="{AEA406A1-0E4B-5B11-9CD5-51D6E497D94C}">
      <selection activeCell="B66" sqref="B66"/>
    </sheetView>
  </sheetViews>
  <sheetFormatPr defaultRowHeight="15"/>
  <cols>
    <col min="1" max="1" width="30.5703125" customWidth="1"/>
    <col min="2" max="3" width="11.28515625" bestFit="1" customWidth="1"/>
    <col min="5" max="5" width="15.28515625" bestFit="1" customWidth="1"/>
    <col min="6" max="6" width="22.5703125" bestFit="1" customWidth="1"/>
    <col min="7" max="7" width="14.85546875" style="26" bestFit="1" customWidth="1"/>
    <col min="8" max="9" width="10.28515625" bestFit="1" customWidth="1"/>
  </cols>
  <sheetData>
    <row r="1" spans="1:7">
      <c r="A1" s="7" t="s">
        <v>0</v>
      </c>
    </row>
    <row r="2" spans="1:7">
      <c r="A2" t="s">
        <v>1</v>
      </c>
    </row>
    <row r="3" spans="1:7">
      <c r="A3" t="s">
        <v>2</v>
      </c>
    </row>
    <row r="7" spans="1:7">
      <c r="A7" t="s">
        <v>3</v>
      </c>
    </row>
    <row r="9" spans="1:7">
      <c r="A9" s="6" t="s">
        <v>4</v>
      </c>
      <c r="B9" s="17" t="s">
        <v>5</v>
      </c>
      <c r="C9" s="17" t="s">
        <v>6</v>
      </c>
      <c r="E9" s="17" t="s">
        <v>7</v>
      </c>
      <c r="F9" s="29" t="s">
        <v>8</v>
      </c>
    </row>
    <row r="10" spans="1:7">
      <c r="A10" t="s">
        <v>9</v>
      </c>
      <c r="B10" s="4">
        <v>43156</v>
      </c>
      <c r="C10" s="4">
        <v>43156</v>
      </c>
      <c r="D10" t="b">
        <f>B10=C10</f>
        <v>1</v>
      </c>
      <c r="E10" s="4">
        <v>43560</v>
      </c>
      <c r="F10" s="30">
        <v>43563</v>
      </c>
    </row>
    <row r="11" spans="1:7">
      <c r="A11" t="s">
        <v>10</v>
      </c>
      <c r="B11" s="4">
        <v>44251</v>
      </c>
      <c r="C11" s="4">
        <v>44251</v>
      </c>
      <c r="D11" t="b">
        <f t="shared" ref="D11:D24" si="0">B11=C11</f>
        <v>1</v>
      </c>
      <c r="E11" s="4">
        <v>44656</v>
      </c>
      <c r="F11" s="30">
        <v>44294</v>
      </c>
    </row>
    <row r="12" spans="1:7">
      <c r="A12" t="s">
        <v>11</v>
      </c>
      <c r="B12">
        <v>36</v>
      </c>
      <c r="C12" s="3">
        <v>36</v>
      </c>
      <c r="D12" t="b">
        <f t="shared" si="0"/>
        <v>1</v>
      </c>
      <c r="E12">
        <v>36</v>
      </c>
      <c r="F12" s="8">
        <v>24</v>
      </c>
      <c r="G12" s="26">
        <v>48</v>
      </c>
    </row>
    <row r="13" spans="1:7">
      <c r="A13" t="s">
        <v>12</v>
      </c>
      <c r="B13">
        <v>25</v>
      </c>
      <c r="C13" s="3">
        <v>25</v>
      </c>
      <c r="D13" t="b">
        <f t="shared" si="0"/>
        <v>1</v>
      </c>
      <c r="E13">
        <v>0</v>
      </c>
      <c r="F13" s="8">
        <v>0</v>
      </c>
    </row>
    <row r="14" spans="1:7">
      <c r="A14" t="s">
        <v>13</v>
      </c>
      <c r="B14">
        <v>0</v>
      </c>
      <c r="C14" s="3">
        <v>0</v>
      </c>
      <c r="D14" t="b">
        <f t="shared" si="0"/>
        <v>1</v>
      </c>
      <c r="E14">
        <v>0</v>
      </c>
      <c r="F14" s="8">
        <v>0</v>
      </c>
    </row>
    <row r="15" spans="1:7">
      <c r="A15" t="s">
        <v>14</v>
      </c>
      <c r="B15">
        <v>0</v>
      </c>
      <c r="C15" s="3">
        <v>0</v>
      </c>
      <c r="D15" t="b">
        <f t="shared" si="0"/>
        <v>1</v>
      </c>
      <c r="E15">
        <v>0</v>
      </c>
      <c r="F15" s="8">
        <v>0</v>
      </c>
    </row>
    <row r="16" spans="1:7">
      <c r="A16" t="s">
        <v>15</v>
      </c>
      <c r="B16">
        <v>12.96</v>
      </c>
      <c r="C16" s="3">
        <v>12.96</v>
      </c>
      <c r="D16" t="b">
        <f t="shared" si="0"/>
        <v>1</v>
      </c>
      <c r="E16">
        <v>12</v>
      </c>
      <c r="F16" s="8">
        <v>5</v>
      </c>
    </row>
    <row r="17" spans="1:11">
      <c r="A17" t="s">
        <v>15</v>
      </c>
      <c r="B17">
        <v>12.43</v>
      </c>
      <c r="C17" s="3">
        <v>12.43</v>
      </c>
      <c r="D17" t="b">
        <f t="shared" si="0"/>
        <v>1</v>
      </c>
      <c r="E17">
        <v>13.94</v>
      </c>
      <c r="F17" s="8">
        <v>2.333663</v>
      </c>
      <c r="K17">
        <f>13.5%/12</f>
        <v>1.1250000000000001E-2</v>
      </c>
    </row>
    <row r="18" spans="1:11">
      <c r="A18" t="s">
        <v>16</v>
      </c>
      <c r="B18">
        <v>16.45</v>
      </c>
      <c r="C18" s="3">
        <v>16.45</v>
      </c>
      <c r="D18" t="b">
        <f t="shared" si="0"/>
        <v>1</v>
      </c>
      <c r="E18">
        <v>15.59</v>
      </c>
      <c r="F18" s="8">
        <v>5.1624340000000002</v>
      </c>
    </row>
    <row r="19" spans="1:11">
      <c r="A19" t="s">
        <v>17</v>
      </c>
      <c r="B19" t="s">
        <v>18</v>
      </c>
      <c r="C19" t="s">
        <v>18</v>
      </c>
      <c r="D19" t="b">
        <f t="shared" si="0"/>
        <v>1</v>
      </c>
      <c r="E19" t="s">
        <v>18</v>
      </c>
      <c r="F19" s="8" t="s">
        <v>18</v>
      </c>
    </row>
    <row r="20" spans="1:11">
      <c r="A20" t="s">
        <v>19</v>
      </c>
      <c r="B20">
        <v>0</v>
      </c>
      <c r="C20" s="3">
        <v>0</v>
      </c>
      <c r="D20" t="b">
        <f t="shared" si="0"/>
        <v>1</v>
      </c>
      <c r="E20">
        <v>0</v>
      </c>
      <c r="F20" s="8">
        <v>0</v>
      </c>
    </row>
    <row r="21" spans="1:11">
      <c r="A21" t="s">
        <v>20</v>
      </c>
      <c r="B21" t="s">
        <v>21</v>
      </c>
      <c r="C21" t="s">
        <v>21</v>
      </c>
      <c r="D21" t="b">
        <f t="shared" si="0"/>
        <v>1</v>
      </c>
      <c r="E21" t="s">
        <v>21</v>
      </c>
      <c r="F21" s="8" t="s">
        <v>21</v>
      </c>
    </row>
    <row r="22" spans="1:11">
      <c r="A22" t="s">
        <v>22</v>
      </c>
      <c r="B22">
        <v>1</v>
      </c>
      <c r="C22">
        <v>1</v>
      </c>
      <c r="D22" t="b">
        <f t="shared" si="0"/>
        <v>1</v>
      </c>
      <c r="E22">
        <v>1</v>
      </c>
      <c r="F22" s="8">
        <v>1</v>
      </c>
    </row>
    <row r="23" spans="1:11">
      <c r="A23" t="s">
        <v>23</v>
      </c>
      <c r="B23">
        <v>0</v>
      </c>
      <c r="C23" s="11">
        <v>0</v>
      </c>
      <c r="D23" t="b">
        <f t="shared" si="0"/>
        <v>1</v>
      </c>
      <c r="E23">
        <v>0</v>
      </c>
      <c r="F23" s="8">
        <v>0</v>
      </c>
    </row>
    <row r="24" spans="1:11">
      <c r="A24" t="s">
        <v>24</v>
      </c>
      <c r="B24" t="s">
        <v>18</v>
      </c>
      <c r="C24" t="s">
        <v>18</v>
      </c>
      <c r="D24" t="b">
        <f t="shared" si="0"/>
        <v>1</v>
      </c>
      <c r="E24" t="s">
        <v>18</v>
      </c>
      <c r="F24" s="8" t="s">
        <v>18</v>
      </c>
    </row>
    <row r="25" spans="1:11">
      <c r="F25" s="8"/>
    </row>
    <row r="26" spans="1:11">
      <c r="A26" s="6" t="s">
        <v>25</v>
      </c>
      <c r="F26" s="8"/>
    </row>
    <row r="27" spans="1:11">
      <c r="A27" t="s">
        <v>26</v>
      </c>
      <c r="B27" s="1">
        <v>496500000</v>
      </c>
      <c r="C27" s="2">
        <v>496500000</v>
      </c>
      <c r="D27" t="b">
        <f t="shared" ref="D27:D32" si="1">B27=C27</f>
        <v>1</v>
      </c>
      <c r="E27" s="1">
        <v>326000000</v>
      </c>
      <c r="F27" s="31">
        <v>396000000</v>
      </c>
      <c r="G27" s="26">
        <v>234000000</v>
      </c>
    </row>
    <row r="28" spans="1:11">
      <c r="A28" t="s">
        <v>27</v>
      </c>
      <c r="B28" s="1">
        <v>455863636</v>
      </c>
      <c r="C28" s="1">
        <v>455863636</v>
      </c>
      <c r="D28" t="b">
        <f t="shared" si="1"/>
        <v>1</v>
      </c>
      <c r="E28" s="1">
        <v>293000000</v>
      </c>
      <c r="F28" s="31">
        <v>296000000</v>
      </c>
      <c r="G28" s="26">
        <v>213918818</v>
      </c>
    </row>
    <row r="29" spans="1:11">
      <c r="A29" t="s">
        <v>28</v>
      </c>
      <c r="B29">
        <v>36</v>
      </c>
      <c r="C29">
        <v>36</v>
      </c>
      <c r="D29" t="b">
        <f t="shared" si="1"/>
        <v>1</v>
      </c>
      <c r="E29">
        <v>36</v>
      </c>
      <c r="F29" s="8">
        <v>24</v>
      </c>
      <c r="G29" s="26">
        <v>48</v>
      </c>
    </row>
    <row r="30" spans="1:11">
      <c r="A30" t="s">
        <v>29</v>
      </c>
      <c r="B30">
        <v>14.55</v>
      </c>
      <c r="C30">
        <v>14.55</v>
      </c>
      <c r="D30" t="b">
        <f t="shared" si="1"/>
        <v>1</v>
      </c>
      <c r="E30">
        <v>13.5</v>
      </c>
      <c r="F30" s="8">
        <v>0</v>
      </c>
      <c r="G30" s="27">
        <v>12.05</v>
      </c>
    </row>
    <row r="31" spans="1:11">
      <c r="A31" t="s">
        <v>30</v>
      </c>
      <c r="B31">
        <v>7.96</v>
      </c>
      <c r="C31">
        <v>7.96</v>
      </c>
      <c r="D31" t="b">
        <f t="shared" si="1"/>
        <v>1</v>
      </c>
      <c r="E31">
        <v>7</v>
      </c>
      <c r="F31" s="8">
        <v>0</v>
      </c>
      <c r="G31" s="27">
        <v>9.58</v>
      </c>
    </row>
    <row r="32" spans="1:11">
      <c r="A32" t="s">
        <v>31</v>
      </c>
      <c r="B32">
        <v>6.59</v>
      </c>
      <c r="C32">
        <v>6.59</v>
      </c>
      <c r="D32" t="b">
        <f t="shared" si="1"/>
        <v>1</v>
      </c>
      <c r="E32">
        <v>6.5</v>
      </c>
      <c r="F32" s="8">
        <v>0</v>
      </c>
      <c r="G32" s="27">
        <v>2.4700000000000002</v>
      </c>
    </row>
    <row r="33" spans="1:7">
      <c r="F33" s="8"/>
    </row>
    <row r="34" spans="1:7">
      <c r="A34" s="6" t="s">
        <v>32</v>
      </c>
      <c r="F34" s="8"/>
    </row>
    <row r="35" spans="1:7">
      <c r="A35" t="s">
        <v>33</v>
      </c>
      <c r="B35" s="1">
        <v>510000000</v>
      </c>
      <c r="C35" s="1">
        <v>510000000</v>
      </c>
      <c r="D35" t="b">
        <f t="shared" ref="D35:D37" si="2">B35=C35</f>
        <v>1</v>
      </c>
      <c r="E35" s="1">
        <v>330000000</v>
      </c>
      <c r="F35" s="31">
        <v>400000000</v>
      </c>
      <c r="G35" s="26">
        <v>240000000</v>
      </c>
    </row>
    <row r="36" spans="1:7">
      <c r="A36" t="s">
        <v>34</v>
      </c>
      <c r="B36">
        <v>32.575530999999998</v>
      </c>
      <c r="C36">
        <v>32.575530999999998</v>
      </c>
      <c r="D36" t="b">
        <f t="shared" si="2"/>
        <v>1</v>
      </c>
      <c r="E36" s="25">
        <v>0.30303029999999997</v>
      </c>
      <c r="F36" s="8">
        <v>37.125</v>
      </c>
      <c r="G36" s="9">
        <v>54</v>
      </c>
    </row>
    <row r="37" spans="1:7">
      <c r="A37" t="s">
        <v>35</v>
      </c>
      <c r="B37" s="1">
        <v>148500000</v>
      </c>
      <c r="C37" s="1">
        <v>148500000</v>
      </c>
      <c r="D37" t="b">
        <f t="shared" si="2"/>
        <v>1</v>
      </c>
      <c r="E37" s="1">
        <v>100000000</v>
      </c>
      <c r="F37" s="31">
        <v>148500000</v>
      </c>
      <c r="G37" s="26">
        <v>129600000</v>
      </c>
    </row>
    <row r="38" spans="1:7">
      <c r="F38" s="8"/>
    </row>
    <row r="39" spans="1:7">
      <c r="A39" s="6" t="s">
        <v>36</v>
      </c>
      <c r="F39" s="8"/>
    </row>
    <row r="40" spans="1:7">
      <c r="A40" t="s">
        <v>37</v>
      </c>
      <c r="B40" s="1">
        <v>15101000</v>
      </c>
      <c r="C40" s="1">
        <v>15101000</v>
      </c>
      <c r="D40" t="b">
        <f t="shared" ref="D40:D43" si="3">B40=C40</f>
        <v>1</v>
      </c>
      <c r="E40" s="1">
        <v>7376000</v>
      </c>
      <c r="F40" s="31">
        <v>10087000</v>
      </c>
      <c r="G40" s="26">
        <v>5429256</v>
      </c>
    </row>
    <row r="41" spans="1:7">
      <c r="A41" t="s">
        <v>38</v>
      </c>
      <c r="B41" s="1">
        <f>B29*B40</f>
        <v>543636000</v>
      </c>
      <c r="C41" s="12">
        <v>543636000</v>
      </c>
      <c r="D41" t="b">
        <f t="shared" si="3"/>
        <v>1</v>
      </c>
      <c r="E41" s="9">
        <f>E40*E29</f>
        <v>265536000</v>
      </c>
      <c r="F41" s="10">
        <f>F40*F29</f>
        <v>242088000</v>
      </c>
      <c r="G41" s="26">
        <v>260604279</v>
      </c>
    </row>
    <row r="42" spans="1:7">
      <c r="A42" t="s">
        <v>39</v>
      </c>
      <c r="B42" s="1">
        <v>16611100</v>
      </c>
      <c r="C42" s="1">
        <v>16611100</v>
      </c>
      <c r="D42" t="b">
        <f t="shared" si="3"/>
        <v>1</v>
      </c>
      <c r="E42" s="9">
        <f>E40*110/100</f>
        <v>8113600</v>
      </c>
      <c r="F42" s="10">
        <f>F40*110/100</f>
        <v>11095700</v>
      </c>
      <c r="G42" s="26">
        <v>6027845</v>
      </c>
    </row>
    <row r="43" spans="1:7">
      <c r="A43" t="s">
        <v>40</v>
      </c>
      <c r="B43" s="1">
        <v>597999600</v>
      </c>
      <c r="C43" s="12">
        <v>597999600</v>
      </c>
      <c r="D43" t="b">
        <f t="shared" si="3"/>
        <v>1</v>
      </c>
      <c r="E43" s="9">
        <f>E42*E29</f>
        <v>292089600</v>
      </c>
      <c r="F43" s="10">
        <f>F42*F29</f>
        <v>266296800</v>
      </c>
      <c r="G43" s="26">
        <v>289336548</v>
      </c>
    </row>
    <row r="44" spans="1:7">
      <c r="F44" s="8"/>
    </row>
    <row r="45" spans="1:7">
      <c r="A45" s="6" t="s">
        <v>41</v>
      </c>
      <c r="F45" s="8"/>
    </row>
    <row r="46" spans="1:7">
      <c r="A46" t="s">
        <v>42</v>
      </c>
      <c r="B46" s="1">
        <v>543636000</v>
      </c>
      <c r="C46" s="13">
        <v>543636000</v>
      </c>
      <c r="D46" t="b">
        <f t="shared" ref="D46:D50" si="4">B46=C46</f>
        <v>1</v>
      </c>
      <c r="E46" s="1">
        <v>265536000</v>
      </c>
      <c r="F46" s="32">
        <f>F41</f>
        <v>242088000</v>
      </c>
      <c r="G46" s="26">
        <v>260604279</v>
      </c>
    </row>
    <row r="47" spans="1:7">
      <c r="A47" t="s">
        <v>43</v>
      </c>
      <c r="B47" s="1">
        <v>148500000</v>
      </c>
      <c r="C47" s="1">
        <v>148500000</v>
      </c>
      <c r="D47" t="b">
        <f t="shared" si="4"/>
        <v>1</v>
      </c>
      <c r="E47" s="1">
        <v>90909091</v>
      </c>
      <c r="F47" s="31">
        <v>135000000</v>
      </c>
      <c r="G47" s="26">
        <v>117818182</v>
      </c>
    </row>
    <row r="48" spans="1:7">
      <c r="A48" t="s">
        <v>44</v>
      </c>
      <c r="B48" s="1">
        <v>6040128</v>
      </c>
      <c r="C48" s="1">
        <v>6040128</v>
      </c>
      <c r="D48" t="b">
        <f t="shared" si="4"/>
        <v>1</v>
      </c>
      <c r="E48">
        <v>0</v>
      </c>
      <c r="F48" s="8">
        <v>0</v>
      </c>
      <c r="G48" s="26">
        <v>5636933</v>
      </c>
    </row>
    <row r="49" spans="1:7">
      <c r="A49" t="s">
        <v>45</v>
      </c>
      <c r="B49" s="1">
        <v>22352941</v>
      </c>
      <c r="C49" s="1">
        <v>22352941</v>
      </c>
      <c r="D49" t="b">
        <f t="shared" si="4"/>
        <v>1</v>
      </c>
      <c r="E49" s="1">
        <v>22000000</v>
      </c>
      <c r="F49" s="31">
        <v>0</v>
      </c>
      <c r="G49" s="26">
        <v>8000000</v>
      </c>
    </row>
    <row r="50" spans="1:7">
      <c r="A50" t="s">
        <v>46</v>
      </c>
      <c r="B50" s="1">
        <v>720529069</v>
      </c>
      <c r="C50" s="12">
        <f>SUM(C46:C49)</f>
        <v>720529069</v>
      </c>
      <c r="D50" t="b">
        <f t="shared" si="4"/>
        <v>1</v>
      </c>
      <c r="E50" s="1">
        <f>E46+E47+E49</f>
        <v>378445091</v>
      </c>
      <c r="F50" s="31">
        <f>F46+F47+F49</f>
        <v>377088000</v>
      </c>
      <c r="G50" s="26">
        <f>SUM(G46:G49)</f>
        <v>392059394</v>
      </c>
    </row>
    <row r="51" spans="1:7">
      <c r="F51" s="8"/>
    </row>
    <row r="52" spans="1:7">
      <c r="A52" s="6" t="s">
        <v>47</v>
      </c>
      <c r="F52" s="8"/>
    </row>
    <row r="53" spans="1:7">
      <c r="A53" t="s">
        <v>48</v>
      </c>
      <c r="B53" s="1">
        <v>24160512</v>
      </c>
      <c r="C53" s="1">
        <v>24160512</v>
      </c>
      <c r="D53" t="b">
        <f t="shared" ref="D53:D63" si="5">B53=C53</f>
        <v>1</v>
      </c>
      <c r="E53">
        <v>0</v>
      </c>
      <c r="F53" s="8">
        <v>0</v>
      </c>
      <c r="G53" s="26">
        <v>22547730</v>
      </c>
    </row>
    <row r="54" spans="1:7">
      <c r="A54" t="s">
        <v>49</v>
      </c>
      <c r="B54" s="1">
        <v>455863636</v>
      </c>
      <c r="C54" s="1">
        <v>455863636</v>
      </c>
      <c r="D54" t="b">
        <f t="shared" si="5"/>
        <v>1</v>
      </c>
      <c r="E54" s="1">
        <v>293000000</v>
      </c>
      <c r="F54" s="31">
        <v>296000000</v>
      </c>
      <c r="G54" s="26">
        <v>216981818</v>
      </c>
    </row>
    <row r="55" spans="1:7">
      <c r="A55" t="s">
        <v>50</v>
      </c>
      <c r="B55">
        <v>0</v>
      </c>
      <c r="C55">
        <v>0</v>
      </c>
      <c r="D55" t="b">
        <f t="shared" si="5"/>
        <v>1</v>
      </c>
      <c r="E55">
        <v>0</v>
      </c>
      <c r="F55" s="8">
        <v>0</v>
      </c>
      <c r="G55" s="26">
        <v>3500000</v>
      </c>
    </row>
    <row r="56" spans="1:7">
      <c r="A56" t="s">
        <v>51</v>
      </c>
      <c r="B56">
        <v>0</v>
      </c>
      <c r="C56">
        <v>0</v>
      </c>
      <c r="D56" t="b">
        <f t="shared" si="5"/>
        <v>1</v>
      </c>
      <c r="E56">
        <v>0</v>
      </c>
      <c r="F56" s="8">
        <v>0</v>
      </c>
      <c r="G56" s="26">
        <v>0</v>
      </c>
    </row>
    <row r="57" spans="1:7">
      <c r="A57" t="s">
        <v>52</v>
      </c>
      <c r="B57" s="1">
        <v>3619548</v>
      </c>
      <c r="C57" s="1">
        <v>3619548</v>
      </c>
      <c r="D57" t="b">
        <f t="shared" si="5"/>
        <v>1</v>
      </c>
      <c r="E57" s="1">
        <v>797611</v>
      </c>
      <c r="F57" s="31">
        <v>0</v>
      </c>
      <c r="G57" s="26">
        <v>3610363</v>
      </c>
    </row>
    <row r="58" spans="1:7">
      <c r="A58" t="s">
        <v>53</v>
      </c>
      <c r="B58" s="1">
        <v>25000000</v>
      </c>
      <c r="C58" s="1">
        <v>25000000</v>
      </c>
      <c r="D58" t="b">
        <f t="shared" si="5"/>
        <v>1</v>
      </c>
      <c r="E58" s="1">
        <v>2500000</v>
      </c>
      <c r="F58" s="31">
        <v>10500000</v>
      </c>
      <c r="G58" s="26">
        <v>19124000</v>
      </c>
    </row>
    <row r="59" spans="1:7">
      <c r="A59" t="s">
        <v>54</v>
      </c>
      <c r="B59" s="1">
        <v>9000000</v>
      </c>
      <c r="C59" s="1">
        <v>9000000</v>
      </c>
      <c r="D59" t="b">
        <f t="shared" si="5"/>
        <v>1</v>
      </c>
      <c r="E59" s="1">
        <v>0</v>
      </c>
      <c r="F59" s="31">
        <v>0</v>
      </c>
      <c r="G59" s="26">
        <v>24000000</v>
      </c>
    </row>
    <row r="60" spans="1:7">
      <c r="A60" t="s">
        <v>55</v>
      </c>
      <c r="B60" s="1">
        <v>67592079</v>
      </c>
      <c r="C60" s="1">
        <v>67592079</v>
      </c>
      <c r="D60" t="b">
        <f t="shared" si="5"/>
        <v>1</v>
      </c>
      <c r="E60" s="1">
        <v>38774492</v>
      </c>
      <c r="F60" s="31">
        <v>0</v>
      </c>
      <c r="G60" s="26">
        <v>61945444</v>
      </c>
    </row>
    <row r="61" spans="1:7">
      <c r="A61" t="s">
        <v>56</v>
      </c>
      <c r="B61">
        <v>0</v>
      </c>
      <c r="C61">
        <v>0</v>
      </c>
      <c r="D61" t="b">
        <f t="shared" si="5"/>
        <v>1</v>
      </c>
      <c r="E61" s="1">
        <v>0</v>
      </c>
      <c r="F61" s="31">
        <v>0</v>
      </c>
    </row>
    <row r="62" spans="1:7">
      <c r="A62" t="s">
        <v>57</v>
      </c>
      <c r="B62" s="1">
        <v>25000000</v>
      </c>
      <c r="C62" s="1">
        <v>25000000</v>
      </c>
      <c r="D62" t="b">
        <f t="shared" si="5"/>
        <v>1</v>
      </c>
      <c r="E62" s="1">
        <v>0</v>
      </c>
      <c r="F62" s="31">
        <v>0</v>
      </c>
      <c r="G62" s="26">
        <v>14400000</v>
      </c>
    </row>
    <row r="63" spans="1:7">
      <c r="A63" t="s">
        <v>58</v>
      </c>
      <c r="B63" s="1">
        <v>610235775</v>
      </c>
      <c r="C63" s="12">
        <v>610235775</v>
      </c>
      <c r="D63" t="b">
        <f t="shared" si="5"/>
        <v>1</v>
      </c>
      <c r="E63" s="1">
        <f>SUM(E53:E62)</f>
        <v>335072103</v>
      </c>
      <c r="F63" s="31">
        <f>SUM(F53:F62)</f>
        <v>306500000</v>
      </c>
      <c r="G63" s="26">
        <f>SUM(G53:G62)</f>
        <v>366109355</v>
      </c>
    </row>
    <row r="64" spans="1:7">
      <c r="F64" s="8"/>
    </row>
    <row r="65" spans="1:9">
      <c r="A65" s="6" t="s">
        <v>59</v>
      </c>
      <c r="B65" s="17" t="s">
        <v>5</v>
      </c>
      <c r="C65" s="17" t="s">
        <v>6</v>
      </c>
      <c r="E65" s="17"/>
      <c r="F65" s="29"/>
      <c r="G65" s="28"/>
    </row>
    <row r="66" spans="1:9">
      <c r="A66" s="14" t="s">
        <v>60</v>
      </c>
      <c r="B66" s="15">
        <v>87940353</v>
      </c>
      <c r="C66" s="16">
        <f>C50-C63</f>
        <v>110293294</v>
      </c>
      <c r="D66" s="14" t="b">
        <f t="shared" ref="D66:D69" si="6">B66=C66</f>
        <v>0</v>
      </c>
      <c r="E66" s="1">
        <f>(E50-E49)-(E63)</f>
        <v>21372988</v>
      </c>
      <c r="F66" s="31">
        <f>(F50-F49)-(F63)</f>
        <v>70588000</v>
      </c>
      <c r="G66" s="1">
        <f>(G50-G49)-(G63)</f>
        <v>17950039</v>
      </c>
    </row>
    <row r="67" spans="1:9">
      <c r="A67" s="14" t="s">
        <v>61</v>
      </c>
      <c r="B67" s="15">
        <v>29313451</v>
      </c>
      <c r="C67" s="15">
        <f>C66/C12*12</f>
        <v>36764431.333333328</v>
      </c>
      <c r="D67" s="14" t="b">
        <f t="shared" si="6"/>
        <v>0</v>
      </c>
      <c r="E67" s="1">
        <f>E66/E12*12</f>
        <v>7124329.333333334</v>
      </c>
      <c r="F67" s="31">
        <f>F66/F12*12</f>
        <v>35294000</v>
      </c>
      <c r="G67" s="1">
        <f>G66/G12*12</f>
        <v>4487509.75</v>
      </c>
    </row>
    <row r="68" spans="1:9">
      <c r="A68" t="s">
        <v>62</v>
      </c>
      <c r="B68" s="1">
        <v>329250000</v>
      </c>
      <c r="C68" s="1">
        <v>329250000</v>
      </c>
      <c r="D68" t="b">
        <f t="shared" si="6"/>
        <v>1</v>
      </c>
      <c r="E68" s="9">
        <f>((E35-E37)/2)+E37</f>
        <v>215000000</v>
      </c>
      <c r="F68" s="10">
        <f>((F35-F37)/2)+F37</f>
        <v>274250000</v>
      </c>
      <c r="G68" s="9">
        <f>((G35-G37)/2)+G37</f>
        <v>184800000</v>
      </c>
    </row>
    <row r="69" spans="1:9">
      <c r="A69" s="14" t="s">
        <v>63</v>
      </c>
      <c r="B69" s="14">
        <v>8.9</v>
      </c>
      <c r="C69" s="14">
        <v>11.2</v>
      </c>
      <c r="D69" s="14" t="b">
        <f t="shared" si="6"/>
        <v>0</v>
      </c>
      <c r="E69">
        <f>('Check Calculation (StatusValid)'!E67/'Check Calculation (StatusValid)'!E68)*100</f>
        <v>3.3136415503875973</v>
      </c>
      <c r="F69" s="8">
        <f>('Check Calculation (StatusValid)'!F67/'Check Calculation (StatusValid)'!F68)*100</f>
        <v>12.869279854147674</v>
      </c>
      <c r="G69">
        <f>('Check Calculation (StatusValid)'!G67/'Check Calculation (StatusValid)'!G68)*100</f>
        <v>2.4283061417748919</v>
      </c>
    </row>
    <row r="71" spans="1:9">
      <c r="F71" s="22" t="s">
        <v>5</v>
      </c>
      <c r="G71" s="24" t="s">
        <v>64</v>
      </c>
    </row>
    <row r="72" spans="1:9">
      <c r="F72" s="23">
        <f>(B50-B49)-(B63)</f>
        <v>87940353</v>
      </c>
      <c r="G72" s="24">
        <f>C50-C63</f>
        <v>110293294</v>
      </c>
      <c r="H72" s="1"/>
      <c r="I72" s="1"/>
    </row>
    <row r="73" spans="1:9">
      <c r="F73" s="24">
        <f>F72/36*12</f>
        <v>29313451</v>
      </c>
      <c r="G73" s="24">
        <f>G72/36*12</f>
        <v>36764431.333333328</v>
      </c>
    </row>
  </sheetData>
  <hyperlinks>
    <hyperlink ref="A1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tabSelected="1" workbookViewId="0" xr3:uid="{958C4451-9541-5A59-BF78-D2F731DF1C81}">
      <selection activeCell="A6" sqref="A6"/>
    </sheetView>
  </sheetViews>
  <sheetFormatPr defaultRowHeight="15"/>
  <sheetData>
    <row r="1" spans="1:1">
      <c r="A1" s="18" t="s">
        <v>65</v>
      </c>
    </row>
    <row r="2" spans="1:1">
      <c r="A2" s="18" t="s">
        <v>66</v>
      </c>
    </row>
    <row r="3" spans="1:1">
      <c r="A3" s="18" t="s">
        <v>67</v>
      </c>
    </row>
    <row r="4" spans="1:1">
      <c r="A4" s="18" t="s">
        <v>68</v>
      </c>
    </row>
    <row r="5" spans="1:1">
      <c r="A5" s="18" t="s">
        <v>69</v>
      </c>
    </row>
    <row r="6" spans="1:1">
      <c r="A6" s="18" t="s">
        <v>70</v>
      </c>
    </row>
    <row r="7" spans="1:1">
      <c r="A7" s="18" t="s">
        <v>71</v>
      </c>
    </row>
    <row r="8" spans="1:1">
      <c r="A8" s="18" t="s">
        <v>72</v>
      </c>
    </row>
    <row r="9" spans="1:1">
      <c r="A9" s="18" t="s">
        <v>73</v>
      </c>
    </row>
    <row r="10" spans="1:1">
      <c r="A10" s="18" t="s">
        <v>74</v>
      </c>
    </row>
    <row r="11" spans="1:1">
      <c r="A11" s="18" t="s">
        <v>75</v>
      </c>
    </row>
    <row r="12" spans="1:1">
      <c r="A12" s="18" t="s">
        <v>76</v>
      </c>
    </row>
    <row r="13" spans="1:1">
      <c r="A13" s="18" t="s">
        <v>77</v>
      </c>
    </row>
    <row r="14" spans="1:1">
      <c r="A14" s="18" t="s">
        <v>78</v>
      </c>
    </row>
    <row r="15" spans="1:1">
      <c r="A15" s="19"/>
    </row>
    <row r="16" spans="1:1">
      <c r="A16" s="19"/>
    </row>
    <row r="17" spans="1:1">
      <c r="A17" s="20" t="s">
        <v>79</v>
      </c>
    </row>
    <row r="18" spans="1:1">
      <c r="A18" s="21" t="s">
        <v>80</v>
      </c>
    </row>
    <row r="19" spans="1:1">
      <c r="A19" t="s">
        <v>65</v>
      </c>
    </row>
    <row r="20" spans="1:1">
      <c r="A20" t="s">
        <v>81</v>
      </c>
    </row>
    <row r="21" spans="1:1">
      <c r="A21" t="s">
        <v>82</v>
      </c>
    </row>
    <row r="22" spans="1:1">
      <c r="A22" t="s">
        <v>83</v>
      </c>
    </row>
    <row r="23" spans="1:1">
      <c r="A23" t="s">
        <v>84</v>
      </c>
    </row>
    <row r="24" spans="1:1">
      <c r="A24" t="s">
        <v>85</v>
      </c>
    </row>
    <row r="25" spans="1:1">
      <c r="A25" t="s">
        <v>86</v>
      </c>
    </row>
    <row r="26" spans="1:1">
      <c r="A26" t="s">
        <v>87</v>
      </c>
    </row>
    <row r="27" spans="1:1">
      <c r="A27" t="s">
        <v>88</v>
      </c>
    </row>
    <row r="28" spans="1:1">
      <c r="A28" t="s">
        <v>89</v>
      </c>
    </row>
    <row r="29" spans="1:1">
      <c r="A29" t="s">
        <v>90</v>
      </c>
    </row>
    <row r="30" spans="1:1">
      <c r="A30" t="s">
        <v>91</v>
      </c>
    </row>
    <row r="31" spans="1:1">
      <c r="A31" t="s">
        <v>92</v>
      </c>
    </row>
    <row r="32" spans="1:1">
      <c r="A32" t="s">
        <v>93</v>
      </c>
    </row>
    <row r="34" spans="1:1">
      <c r="A34" s="18" t="s">
        <v>65</v>
      </c>
    </row>
    <row r="35" spans="1:1">
      <c r="A35" s="18" t="s">
        <v>66</v>
      </c>
    </row>
    <row r="36" spans="1:1">
      <c r="A36" s="18" t="s">
        <v>67</v>
      </c>
    </row>
    <row r="37" spans="1:1">
      <c r="A37" s="18" t="s">
        <v>68</v>
      </c>
    </row>
    <row r="38" spans="1:1">
      <c r="A38" s="18" t="s">
        <v>69</v>
      </c>
    </row>
    <row r="39" spans="1:1">
      <c r="A39" s="18" t="s">
        <v>70</v>
      </c>
    </row>
    <row r="40" spans="1:1">
      <c r="A40" s="18" t="s">
        <v>71</v>
      </c>
    </row>
    <row r="41" spans="1:1">
      <c r="A41" s="18" t="s">
        <v>72</v>
      </c>
    </row>
    <row r="42" spans="1:1">
      <c r="A42" s="18" t="s">
        <v>73</v>
      </c>
    </row>
    <row r="43" spans="1:1">
      <c r="A43" s="18" t="s">
        <v>74</v>
      </c>
    </row>
    <row r="44" spans="1:1">
      <c r="A44" s="18" t="s">
        <v>94</v>
      </c>
    </row>
    <row r="45" spans="1:1">
      <c r="A45" s="18" t="s">
        <v>76</v>
      </c>
    </row>
    <row r="46" spans="1:1">
      <c r="A46" s="18" t="s">
        <v>77</v>
      </c>
    </row>
    <row r="47" spans="1:1">
      <c r="A47" s="18" t="s"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69"/>
  <sheetViews>
    <sheetView workbookViewId="0" xr3:uid="{842E5F09-E766-5B8D-85AF-A39847EA96FD}">
      <selection activeCell="A25" sqref="A25"/>
    </sheetView>
  </sheetViews>
  <sheetFormatPr defaultRowHeight="15"/>
  <cols>
    <col min="1" max="1" width="76" customWidth="1"/>
    <col min="2" max="2" width="11.140625" customWidth="1"/>
    <col min="3" max="3" width="11.140625" bestFit="1" customWidth="1"/>
    <col min="4" max="4" width="10.140625" customWidth="1"/>
  </cols>
  <sheetData>
    <row r="1" spans="1:4">
      <c r="A1" s="7" t="s">
        <v>0</v>
      </c>
    </row>
    <row r="2" spans="1:4">
      <c r="A2" t="s">
        <v>95</v>
      </c>
    </row>
    <row r="3" spans="1:4">
      <c r="A3" t="s">
        <v>96</v>
      </c>
    </row>
    <row r="7" spans="1:4">
      <c r="A7" t="s">
        <v>3</v>
      </c>
    </row>
    <row r="9" spans="1:4">
      <c r="A9" s="6" t="s">
        <v>4</v>
      </c>
      <c r="B9" s="17" t="s">
        <v>5</v>
      </c>
      <c r="C9" s="17" t="s">
        <v>6</v>
      </c>
    </row>
    <row r="10" spans="1:4">
      <c r="A10" t="s">
        <v>9</v>
      </c>
      <c r="B10" s="4">
        <v>43280</v>
      </c>
      <c r="C10" s="4">
        <v>42937</v>
      </c>
      <c r="D10" t="b">
        <f>B10=C10</f>
        <v>0</v>
      </c>
    </row>
    <row r="11" spans="1:4">
      <c r="A11" t="s">
        <v>10</v>
      </c>
      <c r="B11" s="4">
        <v>44740</v>
      </c>
      <c r="C11" s="4">
        <v>44032</v>
      </c>
      <c r="D11" t="b">
        <f t="shared" ref="D11:D24" si="0">B11=C11</f>
        <v>0</v>
      </c>
    </row>
    <row r="12" spans="1:4">
      <c r="A12" t="s">
        <v>11</v>
      </c>
      <c r="B12">
        <v>48</v>
      </c>
      <c r="C12" s="3">
        <v>36</v>
      </c>
      <c r="D12" t="b">
        <f t="shared" si="0"/>
        <v>0</v>
      </c>
    </row>
    <row r="13" spans="1:4">
      <c r="A13" t="s">
        <v>12</v>
      </c>
      <c r="B13">
        <v>25</v>
      </c>
      <c r="C13" s="3">
        <v>25</v>
      </c>
      <c r="D13" t="b">
        <f t="shared" si="0"/>
        <v>1</v>
      </c>
    </row>
    <row r="14" spans="1:4">
      <c r="A14" t="s">
        <v>13</v>
      </c>
      <c r="B14">
        <v>0</v>
      </c>
      <c r="C14" s="3">
        <v>0</v>
      </c>
      <c r="D14" t="b">
        <f t="shared" si="0"/>
        <v>1</v>
      </c>
    </row>
    <row r="15" spans="1:4">
      <c r="A15" t="s">
        <v>14</v>
      </c>
      <c r="B15">
        <v>0</v>
      </c>
      <c r="C15" s="3">
        <v>0</v>
      </c>
      <c r="D15" t="b">
        <f t="shared" si="0"/>
        <v>1</v>
      </c>
    </row>
    <row r="16" spans="1:4">
      <c r="A16" t="s">
        <v>15</v>
      </c>
      <c r="B16">
        <v>9.89</v>
      </c>
      <c r="C16" s="3">
        <v>14.33</v>
      </c>
      <c r="D16" t="b">
        <f t="shared" si="0"/>
        <v>0</v>
      </c>
    </row>
    <row r="17" spans="1:4">
      <c r="A17" t="s">
        <v>97</v>
      </c>
      <c r="B17">
        <v>12.57</v>
      </c>
      <c r="C17" s="3">
        <v>12.04</v>
      </c>
      <c r="D17" t="b">
        <f t="shared" si="0"/>
        <v>0</v>
      </c>
    </row>
    <row r="18" spans="1:4">
      <c r="A18" t="s">
        <v>16</v>
      </c>
      <c r="B18">
        <v>17.190000000000001</v>
      </c>
      <c r="C18" s="3">
        <v>12.04</v>
      </c>
      <c r="D18" t="b">
        <f t="shared" si="0"/>
        <v>0</v>
      </c>
    </row>
    <row r="19" spans="1:4">
      <c r="A19" t="s">
        <v>17</v>
      </c>
      <c r="B19" t="s">
        <v>18</v>
      </c>
      <c r="C19" t="s">
        <v>18</v>
      </c>
      <c r="D19" t="b">
        <f t="shared" si="0"/>
        <v>1</v>
      </c>
    </row>
    <row r="20" spans="1:4">
      <c r="A20" t="s">
        <v>19</v>
      </c>
      <c r="B20">
        <v>0</v>
      </c>
      <c r="C20" s="3">
        <v>0</v>
      </c>
      <c r="D20" t="b">
        <f t="shared" si="0"/>
        <v>1</v>
      </c>
    </row>
    <row r="21" spans="1:4">
      <c r="A21" t="s">
        <v>20</v>
      </c>
      <c r="B21" t="s">
        <v>21</v>
      </c>
      <c r="C21" t="s">
        <v>21</v>
      </c>
      <c r="D21" t="b">
        <f t="shared" si="0"/>
        <v>1</v>
      </c>
    </row>
    <row r="22" spans="1:4">
      <c r="A22" t="s">
        <v>22</v>
      </c>
      <c r="B22">
        <v>2</v>
      </c>
      <c r="C22">
        <v>1</v>
      </c>
      <c r="D22" t="b">
        <f t="shared" si="0"/>
        <v>0</v>
      </c>
    </row>
    <row r="23" spans="1:4">
      <c r="A23" t="s">
        <v>23</v>
      </c>
      <c r="B23" s="1">
        <v>0</v>
      </c>
      <c r="C23">
        <v>0</v>
      </c>
      <c r="D23" t="b">
        <f t="shared" si="0"/>
        <v>1</v>
      </c>
    </row>
    <row r="24" spans="1:4">
      <c r="A24" t="s">
        <v>24</v>
      </c>
      <c r="B24" t="s">
        <v>18</v>
      </c>
      <c r="C24" t="s">
        <v>18</v>
      </c>
      <c r="D24" t="b">
        <f t="shared" si="0"/>
        <v>1</v>
      </c>
    </row>
    <row r="26" spans="1:4">
      <c r="A26" s="6" t="s">
        <v>25</v>
      </c>
    </row>
    <row r="27" spans="1:4">
      <c r="A27" t="s">
        <v>26</v>
      </c>
      <c r="B27" s="1">
        <v>319850000</v>
      </c>
      <c r="C27" s="2">
        <v>373000000</v>
      </c>
      <c r="D27" t="b">
        <f t="shared" ref="D27:D32" si="1">B27=C27</f>
        <v>0</v>
      </c>
    </row>
    <row r="28" spans="1:4">
      <c r="A28" t="s">
        <v>27</v>
      </c>
      <c r="B28" s="1">
        <v>290595455</v>
      </c>
      <c r="C28" s="2">
        <v>373000000</v>
      </c>
      <c r="D28" t="b">
        <f t="shared" si="1"/>
        <v>0</v>
      </c>
    </row>
    <row r="29" spans="1:4">
      <c r="A29" t="s">
        <v>28</v>
      </c>
      <c r="B29">
        <v>48</v>
      </c>
      <c r="C29" s="3">
        <v>36</v>
      </c>
      <c r="D29" t="b">
        <f t="shared" si="1"/>
        <v>0</v>
      </c>
    </row>
    <row r="30" spans="1:4">
      <c r="A30" t="s">
        <v>29</v>
      </c>
      <c r="B30">
        <v>13.8</v>
      </c>
      <c r="C30" s="3">
        <v>13.5</v>
      </c>
      <c r="D30" t="b">
        <f t="shared" si="1"/>
        <v>0</v>
      </c>
    </row>
    <row r="31" spans="1:4">
      <c r="A31" t="s">
        <v>30</v>
      </c>
      <c r="B31">
        <v>4.8899999999999997</v>
      </c>
      <c r="C31" s="3">
        <v>9.33</v>
      </c>
      <c r="D31" t="b">
        <f t="shared" si="1"/>
        <v>0</v>
      </c>
    </row>
    <row r="32" spans="1:4">
      <c r="A32" t="s">
        <v>31</v>
      </c>
      <c r="B32">
        <v>8.91</v>
      </c>
      <c r="C32" s="3">
        <v>4.17</v>
      </c>
      <c r="D32" t="b">
        <f t="shared" si="1"/>
        <v>0</v>
      </c>
    </row>
    <row r="33" spans="1:4">
      <c r="B33" s="1"/>
    </row>
    <row r="34" spans="1:4">
      <c r="A34" s="6" t="s">
        <v>32</v>
      </c>
      <c r="B34" s="1"/>
    </row>
    <row r="35" spans="1:4">
      <c r="A35" t="s">
        <v>33</v>
      </c>
      <c r="B35" s="1">
        <v>319850000</v>
      </c>
      <c r="C35" s="2">
        <v>377000000</v>
      </c>
      <c r="D35" t="b">
        <f t="shared" ref="D35:D37" si="2">B35=C35</f>
        <v>0</v>
      </c>
    </row>
    <row r="36" spans="1:4">
      <c r="A36" t="s">
        <v>34</v>
      </c>
      <c r="B36">
        <v>55.033552</v>
      </c>
      <c r="C36" s="3">
        <v>35</v>
      </c>
      <c r="D36" t="b">
        <f t="shared" si="2"/>
        <v>0</v>
      </c>
    </row>
    <row r="37" spans="1:4">
      <c r="A37" t="s">
        <v>35</v>
      </c>
      <c r="B37" s="1">
        <v>159925000</v>
      </c>
      <c r="C37" s="2">
        <v>130550000</v>
      </c>
      <c r="D37" t="b">
        <f t="shared" si="2"/>
        <v>0</v>
      </c>
    </row>
    <row r="38" spans="1:4">
      <c r="B38" s="1"/>
      <c r="D38" s="1"/>
    </row>
    <row r="39" spans="1:4">
      <c r="A39" s="6" t="s">
        <v>36</v>
      </c>
      <c r="B39" s="1"/>
    </row>
    <row r="40" spans="1:4">
      <c r="A40" t="s">
        <v>37</v>
      </c>
      <c r="B40" s="1">
        <v>9769000</v>
      </c>
      <c r="C40" s="2">
        <v>10961000</v>
      </c>
      <c r="D40" t="b">
        <f t="shared" ref="D40:D43" si="3">B40=C40</f>
        <v>0</v>
      </c>
    </row>
    <row r="41" spans="1:4">
      <c r="A41" t="s">
        <v>38</v>
      </c>
      <c r="B41" s="1">
        <v>468912000</v>
      </c>
      <c r="C41" s="2">
        <v>394596000</v>
      </c>
      <c r="D41" t="b">
        <f t="shared" si="3"/>
        <v>0</v>
      </c>
    </row>
    <row r="42" spans="1:4">
      <c r="A42" t="s">
        <v>39</v>
      </c>
      <c r="B42" s="1">
        <v>10745900</v>
      </c>
      <c r="C42" s="2">
        <v>12057100</v>
      </c>
      <c r="D42" t="b">
        <f t="shared" si="3"/>
        <v>0</v>
      </c>
    </row>
    <row r="43" spans="1:4">
      <c r="A43" t="s">
        <v>40</v>
      </c>
      <c r="B43" s="1">
        <v>515803200</v>
      </c>
      <c r="C43" s="2">
        <v>434055600</v>
      </c>
      <c r="D43" t="b">
        <f t="shared" si="3"/>
        <v>0</v>
      </c>
    </row>
    <row r="45" spans="1:4">
      <c r="A45" s="6" t="s">
        <v>41</v>
      </c>
    </row>
    <row r="46" spans="1:4">
      <c r="A46" t="s">
        <v>42</v>
      </c>
      <c r="B46" s="1">
        <v>468912000</v>
      </c>
      <c r="C46" s="2">
        <v>394596000</v>
      </c>
      <c r="D46" t="b">
        <f t="shared" ref="D46:D50" si="4">B46=C46</f>
        <v>0</v>
      </c>
    </row>
    <row r="47" spans="1:4">
      <c r="A47" t="s">
        <v>98</v>
      </c>
      <c r="B47" s="1">
        <v>159925000</v>
      </c>
      <c r="C47" s="2">
        <v>130550000</v>
      </c>
      <c r="D47" t="b">
        <f t="shared" si="4"/>
        <v>0</v>
      </c>
    </row>
    <row r="48" spans="1:4">
      <c r="A48" t="s">
        <v>44</v>
      </c>
      <c r="B48" s="1">
        <v>9144794</v>
      </c>
      <c r="C48" s="2">
        <v>7880978</v>
      </c>
      <c r="D48" t="b">
        <f t="shared" si="4"/>
        <v>0</v>
      </c>
    </row>
    <row r="49" spans="1:4">
      <c r="A49" t="s">
        <v>45</v>
      </c>
      <c r="B49" s="1">
        <v>20000000</v>
      </c>
      <c r="C49" s="2">
        <v>20000000</v>
      </c>
      <c r="D49" t="b">
        <f t="shared" si="4"/>
        <v>1</v>
      </c>
    </row>
    <row r="50" spans="1:4">
      <c r="A50" t="s">
        <v>46</v>
      </c>
      <c r="B50" s="1">
        <v>657981794</v>
      </c>
      <c r="C50" s="2">
        <v>553026978</v>
      </c>
      <c r="D50" t="b">
        <f t="shared" si="4"/>
        <v>0</v>
      </c>
    </row>
    <row r="52" spans="1:4">
      <c r="A52" s="6" t="s">
        <v>47</v>
      </c>
    </row>
    <row r="53" spans="1:4">
      <c r="A53" t="s">
        <v>48</v>
      </c>
      <c r="B53" s="1">
        <v>36579177</v>
      </c>
      <c r="C53" s="2">
        <v>31523913</v>
      </c>
      <c r="D53" t="b">
        <f t="shared" ref="D53:D63" si="5">B53=C53</f>
        <v>0</v>
      </c>
    </row>
    <row r="54" spans="1:4">
      <c r="A54" t="s">
        <v>49</v>
      </c>
      <c r="B54" s="1">
        <v>290595455</v>
      </c>
      <c r="C54" s="2">
        <v>373000000</v>
      </c>
      <c r="D54" t="b">
        <f t="shared" si="5"/>
        <v>0</v>
      </c>
    </row>
    <row r="55" spans="1:4">
      <c r="A55" t="s">
        <v>50</v>
      </c>
      <c r="B55">
        <v>0</v>
      </c>
      <c r="C55" s="2">
        <v>11500000</v>
      </c>
      <c r="D55" t="b">
        <f t="shared" si="5"/>
        <v>0</v>
      </c>
    </row>
    <row r="56" spans="1:4">
      <c r="A56" t="s">
        <v>51</v>
      </c>
      <c r="B56">
        <v>0</v>
      </c>
      <c r="C56" s="2">
        <v>11500000</v>
      </c>
      <c r="D56" t="b">
        <f t="shared" si="5"/>
        <v>0</v>
      </c>
    </row>
    <row r="57" spans="1:4">
      <c r="A57" t="s">
        <v>52</v>
      </c>
      <c r="B57" s="1">
        <v>1452449</v>
      </c>
      <c r="C57" s="2">
        <v>3234586</v>
      </c>
      <c r="D57" t="b">
        <f t="shared" si="5"/>
        <v>0</v>
      </c>
    </row>
    <row r="58" spans="1:4">
      <c r="A58" t="s">
        <v>53</v>
      </c>
      <c r="B58" s="1">
        <v>27000000</v>
      </c>
      <c r="C58" s="2">
        <v>21000000</v>
      </c>
      <c r="D58" t="b">
        <f t="shared" si="5"/>
        <v>0</v>
      </c>
    </row>
    <row r="59" spans="1:4">
      <c r="A59" t="s">
        <v>54</v>
      </c>
      <c r="B59" s="1">
        <v>138413416</v>
      </c>
      <c r="C59" s="3">
        <v>0</v>
      </c>
      <c r="D59" t="b">
        <f t="shared" si="5"/>
        <v>0</v>
      </c>
    </row>
    <row r="60" spans="1:4">
      <c r="A60" t="s">
        <v>55</v>
      </c>
      <c r="B60" s="1">
        <v>31900006</v>
      </c>
      <c r="C60" s="2">
        <v>70466801</v>
      </c>
      <c r="D60" t="b">
        <f t="shared" si="5"/>
        <v>0</v>
      </c>
    </row>
    <row r="61" spans="1:4">
      <c r="A61" t="s">
        <v>56</v>
      </c>
      <c r="B61">
        <v>0</v>
      </c>
      <c r="C61" s="3">
        <v>0</v>
      </c>
      <c r="D61" t="b">
        <f t="shared" si="5"/>
        <v>1</v>
      </c>
    </row>
    <row r="62" spans="1:4">
      <c r="A62" t="s">
        <v>57</v>
      </c>
      <c r="B62">
        <v>0</v>
      </c>
      <c r="C62" s="3">
        <v>0</v>
      </c>
      <c r="D62" t="b">
        <f t="shared" si="5"/>
        <v>1</v>
      </c>
    </row>
    <row r="63" spans="1:4">
      <c r="A63" t="s">
        <v>58</v>
      </c>
      <c r="B63" s="1">
        <v>525940503</v>
      </c>
      <c r="C63" s="2">
        <v>522225300</v>
      </c>
      <c r="D63" t="b">
        <f t="shared" si="5"/>
        <v>0</v>
      </c>
    </row>
    <row r="65" spans="1:4">
      <c r="A65" s="6" t="s">
        <v>59</v>
      </c>
    </row>
    <row r="66" spans="1:4">
      <c r="A66" t="s">
        <v>60</v>
      </c>
      <c r="B66" s="1">
        <v>112041291</v>
      </c>
      <c r="C66" s="2">
        <v>30801678</v>
      </c>
      <c r="D66" t="b">
        <f t="shared" ref="D66:D69" si="6">B66=C66</f>
        <v>0</v>
      </c>
    </row>
    <row r="67" spans="1:4">
      <c r="A67" t="s">
        <v>61</v>
      </c>
      <c r="B67" s="1">
        <v>28010323</v>
      </c>
      <c r="C67" s="2">
        <v>10267226</v>
      </c>
      <c r="D67" t="b">
        <f t="shared" si="6"/>
        <v>0</v>
      </c>
    </row>
    <row r="68" spans="1:4">
      <c r="A68" t="s">
        <v>62</v>
      </c>
      <c r="B68" s="1">
        <v>239887500</v>
      </c>
      <c r="C68" s="2">
        <v>253775000</v>
      </c>
      <c r="D68" t="b">
        <f t="shared" si="6"/>
        <v>0</v>
      </c>
    </row>
    <row r="69" spans="1:4">
      <c r="A69" t="s">
        <v>63</v>
      </c>
      <c r="B69">
        <v>11.7</v>
      </c>
      <c r="C69" s="5">
        <v>4</v>
      </c>
      <c r="D69" t="b">
        <f t="shared" si="6"/>
        <v>0</v>
      </c>
    </row>
  </sheetData>
  <hyperlinks>
    <hyperlink ref="A1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374"/>
  <sheetViews>
    <sheetView workbookViewId="0" xr3:uid="{51F8DEE0-4D01-5F28-A812-FC0BD7CAC4A5}">
      <selection activeCell="L77" sqref="L77"/>
    </sheetView>
  </sheetViews>
  <sheetFormatPr defaultRowHeight="15"/>
  <cols>
    <col min="10" max="11" width="16.140625" bestFit="1" customWidth="1"/>
    <col min="12" max="12" width="23.42578125" style="9" bestFit="1" customWidth="1"/>
    <col min="15" max="15" width="14.28515625" style="9" bestFit="1" customWidth="1"/>
  </cols>
  <sheetData>
    <row r="1" spans="1:15">
      <c r="A1" t="s">
        <v>99</v>
      </c>
      <c r="K1" t="s">
        <v>100</v>
      </c>
      <c r="L1" s="9" t="s">
        <v>101</v>
      </c>
      <c r="M1" t="s">
        <v>102</v>
      </c>
      <c r="N1" t="s">
        <v>103</v>
      </c>
      <c r="O1" s="9" t="s">
        <v>104</v>
      </c>
    </row>
    <row r="2" spans="1:15">
      <c r="A2" t="s">
        <v>105</v>
      </c>
      <c r="K2">
        <v>4271</v>
      </c>
      <c r="L2" s="9" t="s">
        <v>106</v>
      </c>
      <c r="M2">
        <v>0</v>
      </c>
      <c r="N2">
        <v>1</v>
      </c>
      <c r="O2" s="9">
        <v>20000000</v>
      </c>
    </row>
    <row r="3" spans="1:15">
      <c r="A3" t="s">
        <v>107</v>
      </c>
      <c r="K3">
        <v>4179</v>
      </c>
      <c r="L3" s="9" t="s">
        <v>108</v>
      </c>
      <c r="M3">
        <v>0</v>
      </c>
      <c r="N3">
        <v>1</v>
      </c>
      <c r="O3" s="9">
        <v>20000000</v>
      </c>
    </row>
    <row r="4" spans="1:15" hidden="1">
      <c r="A4" t="s">
        <v>109</v>
      </c>
      <c r="K4">
        <v>4178</v>
      </c>
      <c r="L4" s="9" t="s">
        <v>110</v>
      </c>
      <c r="M4">
        <v>1</v>
      </c>
      <c r="N4">
        <v>0</v>
      </c>
      <c r="O4" s="9">
        <v>8000000</v>
      </c>
    </row>
    <row r="5" spans="1:15">
      <c r="A5" t="s">
        <v>111</v>
      </c>
      <c r="K5">
        <v>4170</v>
      </c>
      <c r="L5" s="9" t="s">
        <v>112</v>
      </c>
      <c r="M5">
        <v>0</v>
      </c>
      <c r="N5">
        <v>1</v>
      </c>
      <c r="O5" s="9">
        <v>8000000</v>
      </c>
    </row>
    <row r="6" spans="1:15" hidden="1">
      <c r="K6">
        <v>4163</v>
      </c>
      <c r="L6" s="9" t="s">
        <v>113</v>
      </c>
      <c r="M6">
        <v>1</v>
      </c>
      <c r="N6">
        <v>0</v>
      </c>
      <c r="O6" s="9">
        <v>8000000</v>
      </c>
    </row>
    <row r="7" spans="1:15">
      <c r="K7">
        <v>4161</v>
      </c>
      <c r="L7" s="9" t="s">
        <v>114</v>
      </c>
      <c r="M7">
        <v>0</v>
      </c>
      <c r="N7">
        <v>1</v>
      </c>
      <c r="O7" s="9">
        <v>8000000</v>
      </c>
    </row>
    <row r="8" spans="1:15">
      <c r="K8">
        <v>4160</v>
      </c>
      <c r="L8" s="9" t="s">
        <v>115</v>
      </c>
      <c r="M8">
        <v>0</v>
      </c>
      <c r="N8">
        <v>1</v>
      </c>
      <c r="O8" s="9">
        <v>8000000</v>
      </c>
    </row>
    <row r="9" spans="1:15">
      <c r="K9">
        <v>4159</v>
      </c>
      <c r="L9" s="9" t="s">
        <v>116</v>
      </c>
      <c r="M9">
        <v>0</v>
      </c>
      <c r="N9">
        <v>1</v>
      </c>
      <c r="O9" s="9">
        <v>8000000</v>
      </c>
    </row>
    <row r="10" spans="1:15" hidden="1">
      <c r="K10">
        <v>4157</v>
      </c>
      <c r="L10" s="9" t="s">
        <v>117</v>
      </c>
      <c r="M10">
        <v>1</v>
      </c>
      <c r="N10">
        <v>0</v>
      </c>
      <c r="O10" s="9">
        <v>8000000</v>
      </c>
    </row>
    <row r="11" spans="1:15" hidden="1">
      <c r="K11">
        <v>4155</v>
      </c>
      <c r="L11" s="9" t="s">
        <v>118</v>
      </c>
      <c r="M11">
        <v>1</v>
      </c>
      <c r="N11">
        <v>0</v>
      </c>
      <c r="O11" s="9">
        <v>8000000</v>
      </c>
    </row>
    <row r="12" spans="1:15">
      <c r="K12">
        <v>4133</v>
      </c>
      <c r="L12" s="9" t="s">
        <v>119</v>
      </c>
      <c r="M12">
        <v>0</v>
      </c>
      <c r="N12">
        <v>1</v>
      </c>
      <c r="O12" s="9">
        <v>20000000</v>
      </c>
    </row>
    <row r="13" spans="1:15" hidden="1">
      <c r="K13">
        <v>4121</v>
      </c>
      <c r="L13" s="9" t="s">
        <v>120</v>
      </c>
      <c r="M13">
        <v>1</v>
      </c>
      <c r="N13">
        <v>0</v>
      </c>
      <c r="O13" s="9">
        <v>20000000</v>
      </c>
    </row>
    <row r="14" spans="1:15">
      <c r="K14">
        <v>4120</v>
      </c>
      <c r="L14" s="9" t="s">
        <v>121</v>
      </c>
      <c r="M14">
        <v>0</v>
      </c>
      <c r="N14">
        <v>1</v>
      </c>
      <c r="O14" s="9">
        <v>20000000</v>
      </c>
    </row>
    <row r="15" spans="1:15">
      <c r="K15">
        <v>4114</v>
      </c>
      <c r="L15" s="9" t="s">
        <v>122</v>
      </c>
      <c r="M15">
        <v>0</v>
      </c>
      <c r="N15">
        <v>1</v>
      </c>
      <c r="O15" s="9">
        <v>20000000</v>
      </c>
    </row>
    <row r="16" spans="1:15">
      <c r="K16">
        <v>4092</v>
      </c>
      <c r="L16" s="9" t="s">
        <v>123</v>
      </c>
      <c r="M16">
        <v>0</v>
      </c>
      <c r="N16">
        <v>1</v>
      </c>
      <c r="O16" s="9">
        <v>20000000</v>
      </c>
    </row>
    <row r="17" spans="11:15" hidden="1">
      <c r="K17">
        <v>4090</v>
      </c>
      <c r="L17" s="9" t="s">
        <v>124</v>
      </c>
      <c r="M17">
        <v>0</v>
      </c>
      <c r="N17">
        <v>0</v>
      </c>
      <c r="O17" s="9">
        <v>20000000</v>
      </c>
    </row>
    <row r="18" spans="11:15" hidden="1">
      <c r="K18">
        <v>4040</v>
      </c>
      <c r="L18" s="9" t="s">
        <v>125</v>
      </c>
      <c r="M18">
        <v>1</v>
      </c>
      <c r="N18">
        <v>0</v>
      </c>
      <c r="O18" s="9">
        <v>20000000</v>
      </c>
    </row>
    <row r="19" spans="11:15">
      <c r="K19">
        <v>3970</v>
      </c>
      <c r="L19" s="9" t="s">
        <v>126</v>
      </c>
      <c r="M19">
        <v>0</v>
      </c>
      <c r="N19">
        <v>1</v>
      </c>
      <c r="O19" s="9">
        <v>20000000</v>
      </c>
    </row>
    <row r="20" spans="11:15" hidden="1">
      <c r="K20">
        <v>3911</v>
      </c>
      <c r="L20" s="9" t="s">
        <v>127</v>
      </c>
      <c r="M20">
        <v>1</v>
      </c>
      <c r="N20">
        <v>0</v>
      </c>
      <c r="O20" s="9">
        <v>20000000</v>
      </c>
    </row>
    <row r="21" spans="11:15">
      <c r="K21">
        <v>3804</v>
      </c>
      <c r="L21" s="9" t="s">
        <v>128</v>
      </c>
      <c r="M21">
        <v>0</v>
      </c>
      <c r="N21">
        <v>1</v>
      </c>
      <c r="O21" s="9">
        <v>20000000</v>
      </c>
    </row>
    <row r="22" spans="11:15">
      <c r="K22">
        <v>3796</v>
      </c>
      <c r="L22" s="9" t="s">
        <v>129</v>
      </c>
      <c r="M22">
        <v>0</v>
      </c>
      <c r="N22">
        <v>1</v>
      </c>
      <c r="O22" s="9">
        <v>20000000</v>
      </c>
    </row>
    <row r="23" spans="11:15">
      <c r="K23">
        <v>3759</v>
      </c>
      <c r="L23" s="9" t="s">
        <v>130</v>
      </c>
      <c r="M23">
        <v>0</v>
      </c>
      <c r="N23">
        <v>1</v>
      </c>
      <c r="O23" s="9">
        <v>20000000</v>
      </c>
    </row>
    <row r="24" spans="11:15" hidden="1">
      <c r="K24">
        <v>3753</v>
      </c>
      <c r="L24" s="9" t="s">
        <v>131</v>
      </c>
      <c r="M24">
        <v>1</v>
      </c>
      <c r="N24">
        <v>0</v>
      </c>
      <c r="O24" s="9">
        <v>20000000</v>
      </c>
    </row>
    <row r="25" spans="11:15" hidden="1">
      <c r="K25">
        <v>3747</v>
      </c>
      <c r="L25" s="9" t="s">
        <v>132</v>
      </c>
      <c r="M25">
        <v>1</v>
      </c>
      <c r="N25">
        <v>0</v>
      </c>
      <c r="O25" s="9">
        <v>20000000</v>
      </c>
    </row>
    <row r="26" spans="11:15" hidden="1">
      <c r="K26">
        <v>3527</v>
      </c>
      <c r="L26" s="9" t="s">
        <v>133</v>
      </c>
      <c r="M26">
        <v>1</v>
      </c>
      <c r="N26">
        <v>0</v>
      </c>
      <c r="O26" s="9">
        <v>20000000</v>
      </c>
    </row>
    <row r="27" spans="11:15" hidden="1">
      <c r="K27">
        <v>3511</v>
      </c>
      <c r="L27" s="9" t="s">
        <v>134</v>
      </c>
      <c r="M27">
        <v>1</v>
      </c>
      <c r="N27">
        <v>0</v>
      </c>
      <c r="O27" s="9">
        <v>20000000</v>
      </c>
    </row>
    <row r="28" spans="11:15">
      <c r="K28">
        <v>3506</v>
      </c>
      <c r="L28" s="9" t="s">
        <v>135</v>
      </c>
      <c r="M28">
        <v>0</v>
      </c>
      <c r="N28">
        <v>1</v>
      </c>
      <c r="O28" s="9">
        <v>20000000</v>
      </c>
    </row>
    <row r="29" spans="11:15">
      <c r="K29">
        <v>3461</v>
      </c>
      <c r="L29" s="9" t="s">
        <v>136</v>
      </c>
      <c r="M29">
        <v>0</v>
      </c>
      <c r="N29">
        <v>1</v>
      </c>
      <c r="O29" s="9">
        <v>20000000</v>
      </c>
    </row>
    <row r="30" spans="11:15">
      <c r="K30">
        <v>3460</v>
      </c>
      <c r="L30" s="9" t="s">
        <v>137</v>
      </c>
      <c r="M30">
        <v>0</v>
      </c>
      <c r="N30">
        <v>1</v>
      </c>
      <c r="O30" s="9">
        <v>20000000</v>
      </c>
    </row>
    <row r="31" spans="11:15">
      <c r="K31">
        <v>3407</v>
      </c>
      <c r="L31" s="9" t="s">
        <v>138</v>
      </c>
      <c r="M31">
        <v>0</v>
      </c>
      <c r="N31">
        <v>1</v>
      </c>
      <c r="O31" s="9">
        <v>20000000</v>
      </c>
    </row>
    <row r="32" spans="11:15">
      <c r="K32">
        <v>3394</v>
      </c>
      <c r="L32" s="9" t="s">
        <v>139</v>
      </c>
      <c r="M32">
        <v>0</v>
      </c>
      <c r="N32">
        <v>1</v>
      </c>
      <c r="O32" s="9">
        <v>20000000</v>
      </c>
    </row>
    <row r="33" spans="11:15">
      <c r="K33">
        <v>3318</v>
      </c>
      <c r="L33" s="9" t="s">
        <v>140</v>
      </c>
      <c r="M33">
        <v>0</v>
      </c>
      <c r="N33">
        <v>1</v>
      </c>
      <c r="O33" s="9">
        <v>20000000</v>
      </c>
    </row>
    <row r="34" spans="11:15" hidden="1">
      <c r="K34">
        <v>3242</v>
      </c>
      <c r="L34" s="9" t="s">
        <v>141</v>
      </c>
      <c r="M34">
        <v>1</v>
      </c>
      <c r="N34">
        <v>0</v>
      </c>
      <c r="O34" s="9">
        <v>20000000</v>
      </c>
    </row>
    <row r="35" spans="11:15">
      <c r="K35">
        <v>3232</v>
      </c>
      <c r="L35" s="9" t="s">
        <v>142</v>
      </c>
      <c r="M35">
        <v>0</v>
      </c>
      <c r="N35">
        <v>1</v>
      </c>
      <c r="O35" s="9">
        <v>22352941</v>
      </c>
    </row>
    <row r="36" spans="11:15">
      <c r="K36">
        <v>3231</v>
      </c>
      <c r="L36" s="9" t="s">
        <v>143</v>
      </c>
      <c r="M36">
        <v>0</v>
      </c>
      <c r="N36">
        <v>1</v>
      </c>
      <c r="O36" s="9">
        <v>22352941</v>
      </c>
    </row>
    <row r="37" spans="11:15" hidden="1">
      <c r="K37">
        <v>3207</v>
      </c>
      <c r="L37" s="9" t="s">
        <v>144</v>
      </c>
      <c r="M37">
        <v>0</v>
      </c>
      <c r="N37">
        <v>0</v>
      </c>
      <c r="O37" s="9">
        <v>22352941</v>
      </c>
    </row>
    <row r="38" spans="11:15" hidden="1">
      <c r="K38">
        <v>3202</v>
      </c>
      <c r="L38" s="9" t="s">
        <v>145</v>
      </c>
      <c r="M38">
        <v>1</v>
      </c>
      <c r="N38">
        <v>0</v>
      </c>
      <c r="O38" s="9">
        <v>40000000</v>
      </c>
    </row>
    <row r="39" spans="11:15">
      <c r="K39">
        <v>3201</v>
      </c>
      <c r="L39" s="9" t="s">
        <v>146</v>
      </c>
      <c r="M39">
        <v>0</v>
      </c>
      <c r="N39">
        <v>1</v>
      </c>
      <c r="O39" s="9">
        <v>40000000</v>
      </c>
    </row>
    <row r="40" spans="11:15">
      <c r="K40">
        <v>3193</v>
      </c>
      <c r="L40" s="9" t="s">
        <v>147</v>
      </c>
      <c r="M40">
        <v>0</v>
      </c>
      <c r="N40">
        <v>1</v>
      </c>
      <c r="O40" s="9">
        <v>18664706</v>
      </c>
    </row>
    <row r="41" spans="11:15" hidden="1">
      <c r="K41">
        <v>3192</v>
      </c>
      <c r="L41" s="9" t="s">
        <v>148</v>
      </c>
      <c r="M41">
        <v>1</v>
      </c>
      <c r="N41">
        <v>0</v>
      </c>
      <c r="O41" s="9">
        <v>20000000</v>
      </c>
    </row>
    <row r="42" spans="11:15" hidden="1">
      <c r="K42">
        <v>3191</v>
      </c>
      <c r="L42" s="9" t="s">
        <v>149</v>
      </c>
      <c r="M42">
        <v>1</v>
      </c>
      <c r="N42">
        <v>0</v>
      </c>
      <c r="O42" s="9">
        <v>20000000</v>
      </c>
    </row>
    <row r="43" spans="11:15" hidden="1">
      <c r="K43">
        <v>3189</v>
      </c>
      <c r="L43" s="9" t="s">
        <v>150</v>
      </c>
      <c r="M43">
        <v>1</v>
      </c>
      <c r="N43">
        <v>0</v>
      </c>
      <c r="O43" s="9">
        <v>20000000</v>
      </c>
    </row>
    <row r="44" spans="11:15" hidden="1">
      <c r="K44">
        <v>3187</v>
      </c>
      <c r="L44" s="9" t="s">
        <v>151</v>
      </c>
      <c r="M44">
        <v>1</v>
      </c>
      <c r="N44">
        <v>0</v>
      </c>
      <c r="O44" s="9">
        <v>20000000</v>
      </c>
    </row>
    <row r="45" spans="11:15">
      <c r="K45">
        <v>3155</v>
      </c>
      <c r="L45" s="9" t="s">
        <v>152</v>
      </c>
      <c r="M45">
        <v>0</v>
      </c>
      <c r="N45">
        <v>1</v>
      </c>
      <c r="O45" s="9">
        <v>22352941</v>
      </c>
    </row>
    <row r="46" spans="11:15" hidden="1">
      <c r="K46" s="8">
        <v>3143</v>
      </c>
      <c r="L46" s="10" t="s">
        <v>153</v>
      </c>
      <c r="M46" s="8">
        <v>1</v>
      </c>
      <c r="N46" s="8">
        <v>0</v>
      </c>
      <c r="O46" s="10">
        <v>22352941</v>
      </c>
    </row>
    <row r="47" spans="11:15">
      <c r="K47">
        <v>3136</v>
      </c>
      <c r="L47" s="9" t="s">
        <v>154</v>
      </c>
      <c r="M47">
        <v>0</v>
      </c>
      <c r="N47">
        <v>1</v>
      </c>
      <c r="O47" s="9">
        <v>40000000</v>
      </c>
    </row>
    <row r="48" spans="11:15">
      <c r="K48">
        <v>3135</v>
      </c>
      <c r="L48" s="9" t="s">
        <v>155</v>
      </c>
      <c r="M48">
        <v>0</v>
      </c>
      <c r="N48">
        <v>1</v>
      </c>
      <c r="O48" s="9">
        <v>40000000</v>
      </c>
    </row>
    <row r="49" spans="11:15">
      <c r="K49">
        <v>3134</v>
      </c>
      <c r="L49" s="9" t="s">
        <v>156</v>
      </c>
      <c r="M49">
        <v>0</v>
      </c>
      <c r="N49">
        <v>1</v>
      </c>
      <c r="O49" s="9">
        <v>20000000</v>
      </c>
    </row>
    <row r="50" spans="11:15">
      <c r="K50">
        <v>3133</v>
      </c>
      <c r="L50" s="9" t="s">
        <v>157</v>
      </c>
      <c r="M50">
        <v>0</v>
      </c>
      <c r="N50">
        <v>1</v>
      </c>
      <c r="O50" s="9">
        <v>20000000</v>
      </c>
    </row>
    <row r="51" spans="11:15">
      <c r="K51">
        <v>3130</v>
      </c>
      <c r="L51" s="9" t="s">
        <v>158</v>
      </c>
      <c r="M51">
        <v>0</v>
      </c>
      <c r="N51">
        <v>1</v>
      </c>
      <c r="O51" s="9">
        <v>20000000</v>
      </c>
    </row>
    <row r="52" spans="11:15">
      <c r="K52">
        <v>3129</v>
      </c>
      <c r="L52" s="9" t="s">
        <v>159</v>
      </c>
      <c r="M52">
        <v>0</v>
      </c>
      <c r="N52">
        <v>1</v>
      </c>
      <c r="O52" s="9">
        <v>20000000</v>
      </c>
    </row>
    <row r="53" spans="11:15">
      <c r="K53">
        <v>3128</v>
      </c>
      <c r="L53" s="9" t="s">
        <v>160</v>
      </c>
      <c r="M53">
        <v>0</v>
      </c>
      <c r="N53">
        <v>1</v>
      </c>
      <c r="O53" s="9">
        <v>40000000</v>
      </c>
    </row>
    <row r="54" spans="11:15">
      <c r="K54">
        <v>3127</v>
      </c>
      <c r="L54" s="9" t="s">
        <v>161</v>
      </c>
      <c r="M54">
        <v>0</v>
      </c>
      <c r="N54">
        <v>1</v>
      </c>
      <c r="O54" s="9">
        <v>40000000</v>
      </c>
    </row>
    <row r="55" spans="11:15">
      <c r="K55">
        <v>3124</v>
      </c>
      <c r="L55" s="9" t="s">
        <v>162</v>
      </c>
      <c r="M55">
        <v>0</v>
      </c>
      <c r="N55">
        <v>1</v>
      </c>
      <c r="O55" s="9">
        <v>20000000</v>
      </c>
    </row>
    <row r="56" spans="11:15" hidden="1">
      <c r="K56">
        <v>3121</v>
      </c>
      <c r="L56" s="9" t="s">
        <v>163</v>
      </c>
      <c r="M56">
        <v>1</v>
      </c>
      <c r="N56">
        <v>0</v>
      </c>
      <c r="O56" s="9">
        <v>18664706</v>
      </c>
    </row>
    <row r="57" spans="11:15" hidden="1">
      <c r="K57">
        <v>3120</v>
      </c>
      <c r="L57" s="9" t="s">
        <v>164</v>
      </c>
      <c r="M57">
        <v>0</v>
      </c>
      <c r="N57">
        <v>0</v>
      </c>
      <c r="O57" s="9">
        <v>18664706</v>
      </c>
    </row>
    <row r="58" spans="11:15">
      <c r="K58">
        <v>3118</v>
      </c>
      <c r="L58" s="9" t="s">
        <v>165</v>
      </c>
      <c r="M58">
        <v>0</v>
      </c>
      <c r="N58">
        <v>1</v>
      </c>
      <c r="O58" s="9">
        <v>18664706</v>
      </c>
    </row>
    <row r="59" spans="11:15">
      <c r="K59">
        <v>3117</v>
      </c>
      <c r="L59" s="9" t="s">
        <v>166</v>
      </c>
      <c r="M59">
        <v>0</v>
      </c>
      <c r="N59">
        <v>1</v>
      </c>
      <c r="O59" s="9">
        <v>18664706</v>
      </c>
    </row>
    <row r="60" spans="11:15">
      <c r="K60">
        <v>3116</v>
      </c>
      <c r="L60" s="9" t="s">
        <v>167</v>
      </c>
      <c r="M60">
        <v>0</v>
      </c>
      <c r="N60">
        <v>1</v>
      </c>
      <c r="O60" s="9">
        <v>18664706</v>
      </c>
    </row>
    <row r="61" spans="11:15">
      <c r="K61">
        <v>3115</v>
      </c>
      <c r="L61" s="9" t="s">
        <v>168</v>
      </c>
      <c r="M61">
        <v>0</v>
      </c>
      <c r="N61">
        <v>1</v>
      </c>
      <c r="O61" s="9">
        <v>18664706</v>
      </c>
    </row>
    <row r="62" spans="11:15">
      <c r="K62">
        <v>3111</v>
      </c>
      <c r="L62" s="9" t="s">
        <v>169</v>
      </c>
      <c r="M62">
        <v>0</v>
      </c>
      <c r="N62">
        <v>1</v>
      </c>
      <c r="O62" s="9">
        <v>20000000</v>
      </c>
    </row>
    <row r="63" spans="11:15">
      <c r="K63">
        <v>3110</v>
      </c>
      <c r="L63" s="9" t="s">
        <v>170</v>
      </c>
      <c r="M63">
        <v>0</v>
      </c>
      <c r="N63">
        <v>1</v>
      </c>
      <c r="O63" s="9">
        <v>20000000</v>
      </c>
    </row>
    <row r="64" spans="11:15">
      <c r="K64">
        <v>3107</v>
      </c>
      <c r="L64" s="9" t="s">
        <v>171</v>
      </c>
      <c r="M64">
        <v>0</v>
      </c>
      <c r="N64">
        <v>1</v>
      </c>
      <c r="O64" s="9">
        <v>20000000</v>
      </c>
    </row>
    <row r="65" spans="11:15">
      <c r="K65">
        <v>3106</v>
      </c>
      <c r="L65" s="9" t="s">
        <v>172</v>
      </c>
      <c r="M65">
        <v>0</v>
      </c>
      <c r="N65">
        <v>1</v>
      </c>
      <c r="O65" s="9">
        <v>20000000</v>
      </c>
    </row>
    <row r="66" spans="11:15">
      <c r="K66">
        <v>3105</v>
      </c>
      <c r="L66" s="9" t="s">
        <v>173</v>
      </c>
      <c r="M66">
        <v>0</v>
      </c>
      <c r="N66">
        <v>1</v>
      </c>
      <c r="O66" s="9">
        <v>20000000</v>
      </c>
    </row>
    <row r="67" spans="11:15">
      <c r="K67">
        <v>3104</v>
      </c>
      <c r="L67" s="9" t="s">
        <v>174</v>
      </c>
      <c r="M67">
        <v>0</v>
      </c>
      <c r="N67">
        <v>1</v>
      </c>
      <c r="O67" s="9">
        <v>40000000</v>
      </c>
    </row>
    <row r="68" spans="11:15">
      <c r="K68">
        <v>3103</v>
      </c>
      <c r="L68" s="9" t="s">
        <v>175</v>
      </c>
      <c r="M68">
        <v>0</v>
      </c>
      <c r="N68">
        <v>1</v>
      </c>
      <c r="O68" s="9">
        <v>40000000</v>
      </c>
    </row>
    <row r="69" spans="11:15">
      <c r="K69">
        <v>3102</v>
      </c>
      <c r="L69" s="9" t="s">
        <v>176</v>
      </c>
      <c r="M69">
        <v>0</v>
      </c>
      <c r="N69">
        <v>1</v>
      </c>
      <c r="O69" s="9">
        <v>22241176</v>
      </c>
    </row>
    <row r="70" spans="11:15">
      <c r="K70">
        <v>3101</v>
      </c>
      <c r="L70" s="9" t="s">
        <v>177</v>
      </c>
      <c r="M70">
        <v>0</v>
      </c>
      <c r="N70">
        <v>1</v>
      </c>
      <c r="O70" s="9">
        <v>22241176</v>
      </c>
    </row>
    <row r="71" spans="11:15">
      <c r="K71">
        <v>3100</v>
      </c>
      <c r="L71" s="9" t="s">
        <v>178</v>
      </c>
      <c r="M71">
        <v>0</v>
      </c>
      <c r="N71">
        <v>1</v>
      </c>
      <c r="O71" s="9">
        <v>22241176</v>
      </c>
    </row>
    <row r="72" spans="11:15">
      <c r="K72">
        <v>3099</v>
      </c>
      <c r="L72" s="9" t="s">
        <v>179</v>
      </c>
      <c r="M72">
        <v>0</v>
      </c>
      <c r="N72">
        <v>1</v>
      </c>
      <c r="O72" s="9">
        <v>16764706</v>
      </c>
    </row>
    <row r="73" spans="11:15">
      <c r="K73">
        <v>3098</v>
      </c>
      <c r="L73" s="9" t="s">
        <v>180</v>
      </c>
      <c r="M73">
        <v>0</v>
      </c>
      <c r="N73">
        <v>1</v>
      </c>
      <c r="O73" s="9">
        <v>22352941</v>
      </c>
    </row>
    <row r="74" spans="11:15">
      <c r="K74">
        <v>3097</v>
      </c>
      <c r="L74" s="9" t="s">
        <v>181</v>
      </c>
      <c r="M74">
        <v>0</v>
      </c>
      <c r="N74">
        <v>1</v>
      </c>
      <c r="O74" s="9">
        <v>22352941</v>
      </c>
    </row>
    <row r="75" spans="11:15">
      <c r="K75">
        <v>3096</v>
      </c>
      <c r="L75" s="9" t="s">
        <v>182</v>
      </c>
      <c r="M75">
        <v>0</v>
      </c>
      <c r="N75">
        <v>1</v>
      </c>
      <c r="O75" s="9">
        <v>22352941</v>
      </c>
    </row>
    <row r="76" spans="11:15">
      <c r="K76">
        <v>3095</v>
      </c>
      <c r="L76" s="9" t="s">
        <v>183</v>
      </c>
      <c r="M76">
        <v>0</v>
      </c>
      <c r="N76">
        <v>1</v>
      </c>
      <c r="O76" s="9">
        <v>22352941</v>
      </c>
    </row>
    <row r="77" spans="11:15">
      <c r="K77">
        <v>3094</v>
      </c>
      <c r="L77" s="9" t="s">
        <v>184</v>
      </c>
      <c r="M77">
        <v>0</v>
      </c>
      <c r="N77">
        <v>1</v>
      </c>
      <c r="O77" s="9">
        <v>22352941</v>
      </c>
    </row>
    <row r="78" spans="11:15">
      <c r="K78">
        <v>3093</v>
      </c>
      <c r="L78" s="9" t="s">
        <v>185</v>
      </c>
      <c r="M78">
        <v>0</v>
      </c>
      <c r="N78">
        <v>1</v>
      </c>
      <c r="O78" s="9">
        <v>22352941</v>
      </c>
    </row>
    <row r="79" spans="11:15">
      <c r="K79">
        <v>3090</v>
      </c>
      <c r="L79" s="9" t="s">
        <v>186</v>
      </c>
      <c r="M79">
        <v>0</v>
      </c>
      <c r="N79">
        <v>1</v>
      </c>
      <c r="O79" s="9">
        <v>22352941</v>
      </c>
    </row>
    <row r="80" spans="11:15">
      <c r="K80">
        <v>3088</v>
      </c>
      <c r="L80" s="9" t="s">
        <v>187</v>
      </c>
      <c r="M80">
        <v>0</v>
      </c>
      <c r="N80">
        <v>1</v>
      </c>
      <c r="O80" s="9">
        <v>5000000</v>
      </c>
    </row>
    <row r="81" spans="11:15">
      <c r="K81">
        <v>3087</v>
      </c>
      <c r="L81" s="9" t="s">
        <v>188</v>
      </c>
      <c r="M81">
        <v>0</v>
      </c>
      <c r="N81">
        <v>1</v>
      </c>
      <c r="O81" s="9">
        <v>5000000</v>
      </c>
    </row>
    <row r="82" spans="11:15">
      <c r="K82">
        <v>3086</v>
      </c>
      <c r="L82" s="9" t="s">
        <v>189</v>
      </c>
      <c r="M82">
        <v>0</v>
      </c>
      <c r="N82">
        <v>1</v>
      </c>
      <c r="O82" s="9">
        <v>5000000</v>
      </c>
    </row>
    <row r="83" spans="11:15">
      <c r="K83">
        <v>3085</v>
      </c>
      <c r="L83" s="9" t="s">
        <v>190</v>
      </c>
      <c r="M83">
        <v>0</v>
      </c>
      <c r="N83">
        <v>1</v>
      </c>
      <c r="O83" s="9">
        <v>5000000</v>
      </c>
    </row>
    <row r="84" spans="11:15">
      <c r="K84">
        <v>3083</v>
      </c>
      <c r="L84" s="9" t="s">
        <v>191</v>
      </c>
      <c r="M84">
        <v>0</v>
      </c>
      <c r="N84">
        <v>1</v>
      </c>
      <c r="O84" s="9">
        <v>5000000</v>
      </c>
    </row>
    <row r="85" spans="11:15">
      <c r="K85">
        <v>3082</v>
      </c>
      <c r="L85" s="9" t="s">
        <v>192</v>
      </c>
      <c r="M85">
        <v>0</v>
      </c>
      <c r="N85">
        <v>1</v>
      </c>
      <c r="O85" s="9">
        <v>20000000</v>
      </c>
    </row>
    <row r="86" spans="11:15">
      <c r="K86">
        <v>3080</v>
      </c>
      <c r="L86" s="9" t="s">
        <v>193</v>
      </c>
      <c r="M86">
        <v>0</v>
      </c>
      <c r="N86">
        <v>1</v>
      </c>
      <c r="O86" s="9">
        <v>20000000</v>
      </c>
    </row>
    <row r="87" spans="11:15">
      <c r="K87">
        <v>2999</v>
      </c>
      <c r="L87" s="9" t="s">
        <v>194</v>
      </c>
      <c r="M87">
        <v>0</v>
      </c>
      <c r="N87">
        <v>1</v>
      </c>
      <c r="O87" s="9">
        <v>33529412</v>
      </c>
    </row>
    <row r="88" spans="11:15">
      <c r="K88">
        <v>2998</v>
      </c>
      <c r="L88" s="9" t="s">
        <v>195</v>
      </c>
      <c r="M88">
        <v>0</v>
      </c>
      <c r="N88">
        <v>1</v>
      </c>
      <c r="O88" s="9">
        <v>33529412</v>
      </c>
    </row>
    <row r="89" spans="11:15">
      <c r="K89">
        <v>2997</v>
      </c>
      <c r="L89" s="9" t="s">
        <v>196</v>
      </c>
      <c r="M89">
        <v>0</v>
      </c>
      <c r="N89">
        <v>1</v>
      </c>
      <c r="O89" s="9">
        <v>22352941</v>
      </c>
    </row>
    <row r="90" spans="11:15">
      <c r="K90">
        <v>2996</v>
      </c>
      <c r="L90" s="9" t="s">
        <v>197</v>
      </c>
      <c r="M90">
        <v>0</v>
      </c>
      <c r="N90">
        <v>1</v>
      </c>
      <c r="O90" s="9">
        <v>22352941</v>
      </c>
    </row>
    <row r="91" spans="11:15">
      <c r="K91">
        <v>2995</v>
      </c>
      <c r="L91" s="9" t="s">
        <v>198</v>
      </c>
      <c r="M91">
        <v>0</v>
      </c>
      <c r="N91">
        <v>1</v>
      </c>
      <c r="O91" s="9">
        <v>22241176</v>
      </c>
    </row>
    <row r="92" spans="11:15">
      <c r="K92">
        <v>2994</v>
      </c>
      <c r="L92" s="9" t="s">
        <v>199</v>
      </c>
      <c r="M92">
        <v>0</v>
      </c>
      <c r="N92">
        <v>1</v>
      </c>
      <c r="O92" s="9">
        <v>22241176</v>
      </c>
    </row>
    <row r="93" spans="11:15">
      <c r="K93">
        <v>2984</v>
      </c>
      <c r="L93" s="9" t="s">
        <v>200</v>
      </c>
      <c r="M93">
        <v>0</v>
      </c>
      <c r="N93">
        <v>1</v>
      </c>
      <c r="O93" s="9">
        <v>33529412</v>
      </c>
    </row>
    <row r="94" spans="11:15">
      <c r="K94">
        <v>2983</v>
      </c>
      <c r="L94" s="9" t="s">
        <v>201</v>
      </c>
      <c r="M94">
        <v>0</v>
      </c>
      <c r="N94">
        <v>1</v>
      </c>
      <c r="O94" s="9">
        <v>33529412</v>
      </c>
    </row>
    <row r="95" spans="11:15">
      <c r="K95">
        <v>2982</v>
      </c>
      <c r="L95" s="9" t="s">
        <v>202</v>
      </c>
      <c r="M95">
        <v>0</v>
      </c>
      <c r="N95">
        <v>1</v>
      </c>
      <c r="O95" s="9">
        <v>22352941</v>
      </c>
    </row>
    <row r="96" spans="11:15">
      <c r="K96">
        <v>2981</v>
      </c>
      <c r="L96" s="9" t="s">
        <v>203</v>
      </c>
      <c r="M96">
        <v>0</v>
      </c>
      <c r="N96">
        <v>1</v>
      </c>
      <c r="O96" s="9">
        <v>22352941</v>
      </c>
    </row>
    <row r="97" spans="11:15">
      <c r="K97">
        <v>2980</v>
      </c>
      <c r="L97" s="9" t="s">
        <v>204</v>
      </c>
      <c r="M97">
        <v>0</v>
      </c>
      <c r="N97">
        <v>1</v>
      </c>
      <c r="O97" s="9">
        <v>22241176</v>
      </c>
    </row>
    <row r="98" spans="11:15">
      <c r="K98">
        <v>2979</v>
      </c>
      <c r="L98" s="9" t="s">
        <v>205</v>
      </c>
      <c r="M98">
        <v>0</v>
      </c>
      <c r="N98">
        <v>1</v>
      </c>
      <c r="O98" s="9">
        <v>22241176</v>
      </c>
    </row>
    <row r="99" spans="11:15" hidden="1">
      <c r="K99">
        <v>2966</v>
      </c>
      <c r="L99" s="9" t="s">
        <v>206</v>
      </c>
      <c r="M99">
        <v>0</v>
      </c>
      <c r="N99">
        <v>0</v>
      </c>
      <c r="O99" s="9">
        <v>40000000</v>
      </c>
    </row>
    <row r="100" spans="11:15" hidden="1">
      <c r="K100">
        <v>2965</v>
      </c>
      <c r="L100" s="9" t="s">
        <v>207</v>
      </c>
      <c r="M100">
        <v>0</v>
      </c>
      <c r="N100">
        <v>0</v>
      </c>
      <c r="O100" s="9">
        <v>40000000</v>
      </c>
    </row>
    <row r="101" spans="11:15" hidden="1">
      <c r="K101">
        <v>2964</v>
      </c>
      <c r="L101" s="9" t="s">
        <v>208</v>
      </c>
      <c r="M101">
        <v>1</v>
      </c>
      <c r="N101">
        <v>0</v>
      </c>
      <c r="O101" s="9">
        <v>40000000</v>
      </c>
    </row>
    <row r="102" spans="11:15" hidden="1">
      <c r="K102">
        <v>2963</v>
      </c>
      <c r="L102" s="9" t="s">
        <v>209</v>
      </c>
      <c r="M102">
        <v>1</v>
      </c>
      <c r="N102">
        <v>0</v>
      </c>
      <c r="O102" s="9">
        <v>40000000</v>
      </c>
    </row>
    <row r="103" spans="11:15">
      <c r="K103">
        <v>2914</v>
      </c>
      <c r="L103" s="9" t="s">
        <v>210</v>
      </c>
      <c r="M103">
        <v>0</v>
      </c>
      <c r="N103">
        <v>1</v>
      </c>
      <c r="O103" s="9">
        <v>20000000</v>
      </c>
    </row>
    <row r="104" spans="11:15">
      <c r="K104">
        <v>2885</v>
      </c>
      <c r="L104" s="9" t="s">
        <v>211</v>
      </c>
      <c r="M104">
        <v>0</v>
      </c>
      <c r="N104">
        <v>1</v>
      </c>
      <c r="O104" s="9">
        <v>23529412</v>
      </c>
    </row>
    <row r="105" spans="11:15">
      <c r="K105">
        <v>2877</v>
      </c>
      <c r="L105" s="9" t="s">
        <v>212</v>
      </c>
      <c r="M105">
        <v>0</v>
      </c>
      <c r="N105">
        <v>1</v>
      </c>
      <c r="O105" s="9">
        <v>20000000</v>
      </c>
    </row>
    <row r="106" spans="11:15">
      <c r="K106">
        <v>2871</v>
      </c>
      <c r="L106" s="9" t="s">
        <v>213</v>
      </c>
      <c r="M106">
        <v>0</v>
      </c>
      <c r="N106">
        <v>1</v>
      </c>
      <c r="O106" s="9">
        <v>22241176</v>
      </c>
    </row>
    <row r="107" spans="11:15" hidden="1">
      <c r="K107">
        <v>2870</v>
      </c>
      <c r="L107" s="9" t="s">
        <v>214</v>
      </c>
      <c r="M107">
        <v>1</v>
      </c>
      <c r="N107">
        <v>0</v>
      </c>
      <c r="O107" s="9">
        <v>22241176</v>
      </c>
    </row>
    <row r="108" spans="11:15">
      <c r="K108">
        <v>2826</v>
      </c>
      <c r="L108" s="9" t="s">
        <v>215</v>
      </c>
      <c r="M108">
        <v>0</v>
      </c>
      <c r="N108">
        <v>1</v>
      </c>
      <c r="O108" s="9">
        <v>11764706</v>
      </c>
    </row>
    <row r="109" spans="11:15">
      <c r="K109">
        <v>2775</v>
      </c>
      <c r="L109" s="9" t="s">
        <v>216</v>
      </c>
      <c r="M109">
        <v>0</v>
      </c>
      <c r="N109">
        <v>1</v>
      </c>
      <c r="O109" s="9">
        <v>17647059</v>
      </c>
    </row>
    <row r="110" spans="11:15">
      <c r="K110">
        <v>2774</v>
      </c>
      <c r="L110" s="9" t="s">
        <v>217</v>
      </c>
      <c r="M110">
        <v>0</v>
      </c>
      <c r="N110">
        <v>1</v>
      </c>
      <c r="O110" s="9">
        <v>17647059</v>
      </c>
    </row>
    <row r="111" spans="11:15">
      <c r="K111">
        <v>2773</v>
      </c>
      <c r="L111" s="9" t="s">
        <v>218</v>
      </c>
      <c r="M111">
        <v>0</v>
      </c>
      <c r="N111">
        <v>1</v>
      </c>
      <c r="O111" s="9">
        <v>23411765</v>
      </c>
    </row>
    <row r="112" spans="11:15" hidden="1">
      <c r="K112">
        <v>2768</v>
      </c>
      <c r="L112" s="9" t="s">
        <v>219</v>
      </c>
      <c r="M112">
        <v>0</v>
      </c>
      <c r="N112">
        <v>0</v>
      </c>
      <c r="O112" s="9">
        <v>22241176</v>
      </c>
    </row>
    <row r="113" spans="11:15">
      <c r="K113">
        <v>2754</v>
      </c>
      <c r="L113" s="9" t="s">
        <v>220</v>
      </c>
      <c r="M113">
        <v>0</v>
      </c>
      <c r="N113">
        <v>1</v>
      </c>
      <c r="O113" s="9">
        <v>40000000</v>
      </c>
    </row>
    <row r="114" spans="11:15">
      <c r="K114">
        <v>2753</v>
      </c>
      <c r="L114" s="9" t="s">
        <v>221</v>
      </c>
      <c r="M114">
        <v>0</v>
      </c>
      <c r="N114">
        <v>1</v>
      </c>
      <c r="O114" s="9">
        <v>40000000</v>
      </c>
    </row>
    <row r="115" spans="11:15">
      <c r="K115">
        <v>2752</v>
      </c>
      <c r="L115" s="9" t="s">
        <v>222</v>
      </c>
      <c r="M115">
        <v>0</v>
      </c>
      <c r="N115">
        <v>1</v>
      </c>
      <c r="O115" s="9">
        <v>40000000</v>
      </c>
    </row>
    <row r="116" spans="11:15">
      <c r="K116">
        <v>2751</v>
      </c>
      <c r="L116" s="9" t="s">
        <v>223</v>
      </c>
      <c r="M116">
        <v>0</v>
      </c>
      <c r="N116">
        <v>1</v>
      </c>
      <c r="O116" s="9">
        <v>40000000</v>
      </c>
    </row>
    <row r="117" spans="11:15">
      <c r="K117">
        <v>2750</v>
      </c>
      <c r="L117" s="9" t="s">
        <v>224</v>
      </c>
      <c r="M117">
        <v>0</v>
      </c>
      <c r="N117">
        <v>1</v>
      </c>
      <c r="O117" s="9">
        <v>20000000</v>
      </c>
    </row>
    <row r="118" spans="11:15">
      <c r="K118">
        <v>2749</v>
      </c>
      <c r="L118" s="9" t="s">
        <v>225</v>
      </c>
      <c r="M118">
        <v>0</v>
      </c>
      <c r="N118">
        <v>1</v>
      </c>
      <c r="O118" s="9">
        <v>20000000</v>
      </c>
    </row>
    <row r="119" spans="11:15">
      <c r="K119">
        <v>2748</v>
      </c>
      <c r="L119" s="9" t="s">
        <v>226</v>
      </c>
      <c r="M119">
        <v>0</v>
      </c>
      <c r="N119">
        <v>1</v>
      </c>
      <c r="O119" s="9">
        <v>20000000</v>
      </c>
    </row>
    <row r="120" spans="11:15">
      <c r="K120">
        <v>2747</v>
      </c>
      <c r="L120" s="9" t="s">
        <v>227</v>
      </c>
      <c r="M120">
        <v>0</v>
      </c>
      <c r="N120">
        <v>1</v>
      </c>
      <c r="O120" s="9">
        <v>20000000</v>
      </c>
    </row>
    <row r="121" spans="11:15">
      <c r="K121">
        <v>2746</v>
      </c>
      <c r="L121" s="9" t="s">
        <v>228</v>
      </c>
      <c r="M121">
        <v>0</v>
      </c>
      <c r="N121">
        <v>1</v>
      </c>
      <c r="O121" s="9">
        <v>20000000</v>
      </c>
    </row>
    <row r="122" spans="11:15">
      <c r="K122">
        <v>2745</v>
      </c>
      <c r="L122" s="9" t="s">
        <v>229</v>
      </c>
      <c r="M122">
        <v>0</v>
      </c>
      <c r="N122">
        <v>1</v>
      </c>
      <c r="O122" s="9">
        <v>20000000</v>
      </c>
    </row>
    <row r="123" spans="11:15">
      <c r="K123">
        <v>2744</v>
      </c>
      <c r="L123" s="9" t="s">
        <v>230</v>
      </c>
      <c r="M123">
        <v>0</v>
      </c>
      <c r="N123">
        <v>1</v>
      </c>
      <c r="O123" s="9">
        <v>18664706</v>
      </c>
    </row>
    <row r="124" spans="11:15">
      <c r="K124">
        <v>2742</v>
      </c>
      <c r="L124" s="9" t="s">
        <v>231</v>
      </c>
      <c r="M124">
        <v>0</v>
      </c>
      <c r="N124">
        <v>1</v>
      </c>
      <c r="O124" s="9">
        <v>35294118</v>
      </c>
    </row>
    <row r="125" spans="11:15">
      <c r="K125">
        <v>2688</v>
      </c>
      <c r="L125" s="9" t="s">
        <v>232</v>
      </c>
      <c r="M125">
        <v>0</v>
      </c>
      <c r="N125">
        <v>1</v>
      </c>
      <c r="O125" s="9">
        <v>18664706</v>
      </c>
    </row>
    <row r="126" spans="11:15" hidden="1">
      <c r="K126">
        <v>2679</v>
      </c>
      <c r="L126" s="9" t="s">
        <v>233</v>
      </c>
      <c r="M126">
        <v>1</v>
      </c>
      <c r="N126">
        <v>0</v>
      </c>
      <c r="O126" s="9">
        <v>18118750</v>
      </c>
    </row>
    <row r="127" spans="11:15" hidden="1">
      <c r="K127">
        <v>2678</v>
      </c>
      <c r="L127" s="9" t="s">
        <v>234</v>
      </c>
      <c r="M127">
        <v>1</v>
      </c>
      <c r="N127">
        <v>0</v>
      </c>
      <c r="O127" s="9">
        <v>18118750</v>
      </c>
    </row>
    <row r="128" spans="11:15">
      <c r="K128">
        <v>2615</v>
      </c>
      <c r="L128" s="9" t="s">
        <v>235</v>
      </c>
      <c r="M128">
        <v>0</v>
      </c>
      <c r="N128">
        <v>1</v>
      </c>
      <c r="O128" s="9">
        <v>20000000</v>
      </c>
    </row>
    <row r="129" spans="11:15">
      <c r="K129">
        <v>2609</v>
      </c>
      <c r="L129" s="9" t="s">
        <v>236</v>
      </c>
      <c r="M129">
        <v>0</v>
      </c>
      <c r="N129">
        <v>1</v>
      </c>
      <c r="O129" s="9">
        <v>23411765</v>
      </c>
    </row>
    <row r="130" spans="11:15" hidden="1">
      <c r="K130">
        <v>2608</v>
      </c>
      <c r="L130" s="9" t="s">
        <v>237</v>
      </c>
      <c r="M130">
        <v>0</v>
      </c>
      <c r="N130">
        <v>0</v>
      </c>
      <c r="O130" s="9">
        <v>10170588</v>
      </c>
    </row>
    <row r="131" spans="11:15">
      <c r="K131">
        <v>2607</v>
      </c>
      <c r="L131" s="9" t="s">
        <v>238</v>
      </c>
      <c r="M131">
        <v>0</v>
      </c>
      <c r="N131">
        <v>1</v>
      </c>
      <c r="O131" s="9">
        <v>10170588</v>
      </c>
    </row>
    <row r="132" spans="11:15">
      <c r="K132">
        <v>2604</v>
      </c>
      <c r="L132" s="9" t="s">
        <v>239</v>
      </c>
      <c r="M132">
        <v>0</v>
      </c>
      <c r="N132">
        <v>1</v>
      </c>
      <c r="O132" s="9">
        <v>10170588</v>
      </c>
    </row>
    <row r="133" spans="11:15">
      <c r="K133">
        <v>2584</v>
      </c>
      <c r="L133" s="9" t="s">
        <v>240</v>
      </c>
      <c r="M133">
        <v>1</v>
      </c>
      <c r="N133">
        <v>1</v>
      </c>
      <c r="O133" s="9">
        <v>23411765</v>
      </c>
    </row>
    <row r="134" spans="11:15">
      <c r="K134">
        <v>2512</v>
      </c>
      <c r="L134" s="9" t="s">
        <v>241</v>
      </c>
      <c r="M134">
        <v>1</v>
      </c>
      <c r="N134">
        <v>1</v>
      </c>
      <c r="O134" s="9">
        <v>23411765</v>
      </c>
    </row>
    <row r="135" spans="11:15">
      <c r="K135">
        <v>2495</v>
      </c>
      <c r="L135" s="9" t="s">
        <v>242</v>
      </c>
      <c r="M135">
        <v>0</v>
      </c>
      <c r="N135">
        <v>1</v>
      </c>
      <c r="O135" s="9">
        <v>18166706</v>
      </c>
    </row>
    <row r="136" spans="11:15">
      <c r="K136">
        <v>2494</v>
      </c>
      <c r="L136" s="9" t="s">
        <v>243</v>
      </c>
      <c r="M136">
        <v>0</v>
      </c>
      <c r="N136">
        <v>1</v>
      </c>
      <c r="O136" s="9">
        <v>18664706</v>
      </c>
    </row>
    <row r="137" spans="11:15">
      <c r="K137">
        <v>2490</v>
      </c>
      <c r="L137" s="9" t="s">
        <v>244</v>
      </c>
      <c r="M137">
        <v>0</v>
      </c>
      <c r="N137">
        <v>1</v>
      </c>
      <c r="O137" s="9">
        <v>18664706</v>
      </c>
    </row>
    <row r="138" spans="11:15">
      <c r="K138">
        <v>2489</v>
      </c>
      <c r="L138" s="9" t="s">
        <v>245</v>
      </c>
      <c r="M138">
        <v>0</v>
      </c>
      <c r="N138">
        <v>1</v>
      </c>
      <c r="O138" s="9">
        <v>18664706</v>
      </c>
    </row>
    <row r="139" spans="11:15">
      <c r="K139">
        <v>2471</v>
      </c>
      <c r="L139" s="9" t="s">
        <v>246</v>
      </c>
      <c r="M139">
        <v>0</v>
      </c>
      <c r="N139">
        <v>1</v>
      </c>
      <c r="O139" s="9">
        <v>18664706</v>
      </c>
    </row>
    <row r="140" spans="11:15">
      <c r="K140">
        <v>2458</v>
      </c>
      <c r="L140" s="9" t="s">
        <v>247</v>
      </c>
      <c r="M140">
        <v>0</v>
      </c>
      <c r="N140">
        <v>1</v>
      </c>
      <c r="O140" s="9">
        <v>23529412</v>
      </c>
    </row>
    <row r="141" spans="11:15">
      <c r="K141">
        <v>2457</v>
      </c>
      <c r="L141" s="9" t="s">
        <v>248</v>
      </c>
      <c r="M141">
        <v>1</v>
      </c>
      <c r="N141">
        <v>1</v>
      </c>
      <c r="O141" s="9">
        <v>17647059</v>
      </c>
    </row>
    <row r="142" spans="11:15">
      <c r="K142">
        <v>2456</v>
      </c>
      <c r="L142" s="9" t="s">
        <v>249</v>
      </c>
      <c r="M142">
        <v>1</v>
      </c>
      <c r="N142">
        <v>1</v>
      </c>
      <c r="O142" s="9">
        <v>23411765</v>
      </c>
    </row>
    <row r="143" spans="11:15">
      <c r="K143">
        <v>2455</v>
      </c>
      <c r="L143" s="9" t="s">
        <v>250</v>
      </c>
      <c r="M143">
        <v>1</v>
      </c>
      <c r="N143">
        <v>1</v>
      </c>
      <c r="O143" s="9">
        <v>23411765</v>
      </c>
    </row>
    <row r="144" spans="11:15">
      <c r="K144">
        <v>2441</v>
      </c>
      <c r="L144" s="9" t="s">
        <v>251</v>
      </c>
      <c r="M144">
        <v>0</v>
      </c>
      <c r="N144">
        <v>1</v>
      </c>
      <c r="O144" s="9">
        <v>40000000</v>
      </c>
    </row>
    <row r="145" spans="11:15">
      <c r="K145">
        <v>2438</v>
      </c>
      <c r="L145" s="9" t="s">
        <v>252</v>
      </c>
      <c r="M145">
        <v>1</v>
      </c>
      <c r="N145">
        <v>1</v>
      </c>
      <c r="O145" s="9">
        <v>35294118</v>
      </c>
    </row>
    <row r="146" spans="11:15">
      <c r="K146">
        <v>2437</v>
      </c>
      <c r="L146" s="9" t="s">
        <v>253</v>
      </c>
      <c r="M146">
        <v>1</v>
      </c>
      <c r="N146">
        <v>1</v>
      </c>
      <c r="O146" s="9">
        <v>23529412</v>
      </c>
    </row>
    <row r="147" spans="11:15">
      <c r="K147">
        <v>2436</v>
      </c>
      <c r="L147" s="9" t="s">
        <v>254</v>
      </c>
      <c r="M147">
        <v>1</v>
      </c>
      <c r="N147">
        <v>1</v>
      </c>
      <c r="O147" s="9">
        <v>17647059</v>
      </c>
    </row>
    <row r="148" spans="11:15">
      <c r="K148">
        <v>2433</v>
      </c>
      <c r="L148" s="9" t="s">
        <v>255</v>
      </c>
      <c r="M148">
        <v>0</v>
      </c>
      <c r="N148">
        <v>1</v>
      </c>
      <c r="O148" s="9">
        <v>18664706</v>
      </c>
    </row>
    <row r="149" spans="11:15">
      <c r="K149">
        <v>2432</v>
      </c>
      <c r="L149" s="9" t="s">
        <v>256</v>
      </c>
      <c r="M149">
        <v>1</v>
      </c>
      <c r="N149">
        <v>1</v>
      </c>
      <c r="O149" s="9">
        <v>23411765</v>
      </c>
    </row>
    <row r="150" spans="11:15">
      <c r="K150">
        <v>2427</v>
      </c>
      <c r="L150" s="9" t="s">
        <v>257</v>
      </c>
      <c r="M150">
        <v>0</v>
      </c>
      <c r="N150">
        <v>1</v>
      </c>
      <c r="O150" s="9">
        <v>18664706</v>
      </c>
    </row>
    <row r="151" spans="11:15">
      <c r="K151">
        <v>2426</v>
      </c>
      <c r="L151" s="9" t="s">
        <v>258</v>
      </c>
      <c r="M151">
        <v>0</v>
      </c>
      <c r="N151">
        <v>1</v>
      </c>
      <c r="O151" s="9">
        <v>18664706</v>
      </c>
    </row>
    <row r="152" spans="11:15">
      <c r="K152">
        <v>2425</v>
      </c>
      <c r="L152" s="9" t="s">
        <v>259</v>
      </c>
      <c r="M152">
        <v>0</v>
      </c>
      <c r="N152">
        <v>1</v>
      </c>
      <c r="O152" s="9">
        <v>18664706</v>
      </c>
    </row>
    <row r="153" spans="11:15">
      <c r="K153">
        <v>2423</v>
      </c>
      <c r="L153" s="9" t="s">
        <v>260</v>
      </c>
      <c r="M153">
        <v>0</v>
      </c>
      <c r="N153">
        <v>1</v>
      </c>
      <c r="O153" s="9">
        <v>10170588</v>
      </c>
    </row>
    <row r="154" spans="11:15">
      <c r="K154">
        <v>2422</v>
      </c>
      <c r="L154" s="9" t="s">
        <v>261</v>
      </c>
      <c r="M154">
        <v>0</v>
      </c>
      <c r="N154">
        <v>1</v>
      </c>
      <c r="O154" s="9">
        <v>18664706</v>
      </c>
    </row>
    <row r="155" spans="11:15">
      <c r="K155">
        <v>2421</v>
      </c>
      <c r="L155" s="9" t="s">
        <v>262</v>
      </c>
      <c r="M155">
        <v>0</v>
      </c>
      <c r="N155">
        <v>1</v>
      </c>
      <c r="O155" s="9">
        <v>18664706</v>
      </c>
    </row>
    <row r="156" spans="11:15">
      <c r="K156">
        <v>2416</v>
      </c>
      <c r="L156" s="9" t="s">
        <v>263</v>
      </c>
      <c r="M156">
        <v>0</v>
      </c>
      <c r="N156">
        <v>1</v>
      </c>
      <c r="O156" s="9">
        <v>18664706</v>
      </c>
    </row>
    <row r="157" spans="11:15">
      <c r="K157">
        <v>2415</v>
      </c>
      <c r="L157" s="9" t="s">
        <v>264</v>
      </c>
      <c r="M157">
        <v>0</v>
      </c>
      <c r="N157">
        <v>1</v>
      </c>
      <c r="O157" s="9">
        <v>5588235</v>
      </c>
    </row>
    <row r="158" spans="11:15">
      <c r="K158">
        <v>2414</v>
      </c>
      <c r="L158" s="9" t="s">
        <v>265</v>
      </c>
      <c r="M158">
        <v>0</v>
      </c>
      <c r="N158">
        <v>1</v>
      </c>
      <c r="O158" s="9">
        <v>22352941</v>
      </c>
    </row>
    <row r="159" spans="11:15">
      <c r="K159">
        <v>2409</v>
      </c>
      <c r="L159" s="9" t="s">
        <v>266</v>
      </c>
      <c r="M159">
        <v>1</v>
      </c>
      <c r="N159">
        <v>1</v>
      </c>
      <c r="O159" s="9">
        <v>23411765</v>
      </c>
    </row>
    <row r="160" spans="11:15">
      <c r="K160">
        <v>2408</v>
      </c>
      <c r="L160" s="9" t="s">
        <v>267</v>
      </c>
      <c r="M160">
        <v>0</v>
      </c>
      <c r="N160">
        <v>1</v>
      </c>
      <c r="O160" s="9">
        <v>18664706</v>
      </c>
    </row>
    <row r="161" spans="11:15">
      <c r="K161">
        <v>2407</v>
      </c>
      <c r="L161" s="9" t="s">
        <v>268</v>
      </c>
      <c r="M161">
        <v>0</v>
      </c>
      <c r="N161">
        <v>1</v>
      </c>
      <c r="O161" s="9">
        <v>18664706</v>
      </c>
    </row>
    <row r="162" spans="11:15">
      <c r="K162">
        <v>2406</v>
      </c>
      <c r="L162" s="9" t="s">
        <v>269</v>
      </c>
      <c r="M162">
        <v>0</v>
      </c>
      <c r="N162">
        <v>1</v>
      </c>
      <c r="O162" s="9">
        <v>18664706</v>
      </c>
    </row>
    <row r="163" spans="11:15">
      <c r="K163">
        <v>2402</v>
      </c>
      <c r="L163" s="9" t="s">
        <v>270</v>
      </c>
      <c r="M163">
        <v>1</v>
      </c>
      <c r="N163">
        <v>1</v>
      </c>
      <c r="O163" s="9">
        <v>18664706</v>
      </c>
    </row>
    <row r="164" spans="11:15" hidden="1">
      <c r="K164">
        <v>2398</v>
      </c>
      <c r="L164" s="9" t="s">
        <v>271</v>
      </c>
      <c r="M164">
        <v>0</v>
      </c>
      <c r="N164">
        <v>0</v>
      </c>
      <c r="O164" s="9">
        <v>18664706</v>
      </c>
    </row>
    <row r="165" spans="11:15">
      <c r="K165">
        <v>2387</v>
      </c>
      <c r="L165" s="9" t="s">
        <v>272</v>
      </c>
      <c r="M165">
        <v>0</v>
      </c>
      <c r="N165">
        <v>1</v>
      </c>
      <c r="O165" s="9">
        <v>18664706</v>
      </c>
    </row>
    <row r="166" spans="11:15" hidden="1">
      <c r="K166">
        <v>2369</v>
      </c>
      <c r="L166" s="9" t="s">
        <v>273</v>
      </c>
      <c r="M166">
        <v>1</v>
      </c>
      <c r="N166">
        <v>0</v>
      </c>
      <c r="O166" s="9">
        <v>22352941</v>
      </c>
    </row>
    <row r="167" spans="11:15" hidden="1">
      <c r="K167">
        <v>2367</v>
      </c>
      <c r="L167" s="9" t="s">
        <v>274</v>
      </c>
      <c r="M167">
        <v>0</v>
      </c>
      <c r="N167">
        <v>0</v>
      </c>
      <c r="O167" s="9">
        <v>22352941</v>
      </c>
    </row>
    <row r="168" spans="11:15" hidden="1">
      <c r="K168">
        <v>2366</v>
      </c>
      <c r="L168" s="9" t="s">
        <v>275</v>
      </c>
      <c r="M168">
        <v>0</v>
      </c>
      <c r="N168">
        <v>0</v>
      </c>
      <c r="O168" s="9">
        <v>23411765</v>
      </c>
    </row>
    <row r="169" spans="11:15">
      <c r="K169">
        <v>2364</v>
      </c>
      <c r="L169" s="9" t="s">
        <v>276</v>
      </c>
      <c r="M169">
        <v>0</v>
      </c>
      <c r="N169">
        <v>1</v>
      </c>
      <c r="O169" s="9">
        <v>20000000</v>
      </c>
    </row>
    <row r="170" spans="11:15" hidden="1">
      <c r="K170">
        <v>2208</v>
      </c>
      <c r="L170" s="9" t="s">
        <v>277</v>
      </c>
      <c r="M170">
        <v>1</v>
      </c>
      <c r="N170">
        <v>0</v>
      </c>
      <c r="O170" s="9">
        <v>18664706</v>
      </c>
    </row>
    <row r="171" spans="11:15" hidden="1">
      <c r="K171">
        <v>2206</v>
      </c>
      <c r="L171" s="9" t="s">
        <v>278</v>
      </c>
      <c r="M171">
        <v>1</v>
      </c>
      <c r="N171">
        <v>0</v>
      </c>
      <c r="O171" s="9">
        <v>18664706</v>
      </c>
    </row>
    <row r="172" spans="11:15">
      <c r="K172">
        <v>2205</v>
      </c>
      <c r="L172" s="9" t="s">
        <v>279</v>
      </c>
      <c r="M172">
        <v>0</v>
      </c>
      <c r="N172">
        <v>1</v>
      </c>
      <c r="O172" s="9">
        <v>19900000</v>
      </c>
    </row>
    <row r="173" spans="11:15">
      <c r="K173">
        <v>2204</v>
      </c>
      <c r="L173" s="9" t="s">
        <v>280</v>
      </c>
      <c r="M173">
        <v>0</v>
      </c>
      <c r="N173">
        <v>1</v>
      </c>
      <c r="O173" s="9">
        <v>20000000</v>
      </c>
    </row>
    <row r="174" spans="11:15" hidden="1">
      <c r="K174">
        <v>1999</v>
      </c>
      <c r="L174" s="9" t="s">
        <v>281</v>
      </c>
      <c r="M174">
        <v>1</v>
      </c>
      <c r="N174">
        <v>0</v>
      </c>
      <c r="O174" s="9">
        <v>18664706</v>
      </c>
    </row>
    <row r="175" spans="11:15" hidden="1">
      <c r="K175">
        <v>1998</v>
      </c>
      <c r="L175" s="9" t="s">
        <v>282</v>
      </c>
      <c r="M175">
        <v>1</v>
      </c>
      <c r="N175">
        <v>0</v>
      </c>
      <c r="O175" s="9">
        <v>18664706</v>
      </c>
    </row>
    <row r="176" spans="11:15">
      <c r="K176">
        <v>1997</v>
      </c>
      <c r="L176" s="9" t="s">
        <v>283</v>
      </c>
      <c r="M176">
        <v>0</v>
      </c>
      <c r="N176">
        <v>1</v>
      </c>
      <c r="O176" s="9">
        <v>23411765</v>
      </c>
    </row>
    <row r="177" spans="11:15">
      <c r="K177">
        <v>1925</v>
      </c>
      <c r="L177" s="9" t="s">
        <v>284</v>
      </c>
      <c r="M177">
        <v>0</v>
      </c>
      <c r="N177">
        <v>1</v>
      </c>
      <c r="O177" s="9">
        <v>5588235</v>
      </c>
    </row>
    <row r="178" spans="11:15">
      <c r="K178">
        <v>1924</v>
      </c>
      <c r="L178" s="9" t="s">
        <v>285</v>
      </c>
      <c r="M178">
        <v>0</v>
      </c>
      <c r="N178">
        <v>1</v>
      </c>
      <c r="O178" s="9">
        <v>23411765</v>
      </c>
    </row>
    <row r="179" spans="11:15">
      <c r="K179">
        <v>1923</v>
      </c>
      <c r="L179" s="9" t="s">
        <v>286</v>
      </c>
      <c r="M179">
        <v>0</v>
      </c>
      <c r="N179">
        <v>1</v>
      </c>
      <c r="O179" s="9">
        <v>23411765</v>
      </c>
    </row>
    <row r="180" spans="11:15">
      <c r="K180">
        <v>1922</v>
      </c>
      <c r="L180" s="9" t="s">
        <v>287</v>
      </c>
      <c r="M180">
        <v>0</v>
      </c>
      <c r="N180">
        <v>1</v>
      </c>
      <c r="O180" s="9">
        <v>22352941</v>
      </c>
    </row>
    <row r="181" spans="11:15">
      <c r="K181">
        <v>1921</v>
      </c>
      <c r="L181" s="9" t="s">
        <v>288</v>
      </c>
      <c r="M181">
        <v>0</v>
      </c>
      <c r="N181">
        <v>1</v>
      </c>
      <c r="O181" s="9">
        <v>17647059</v>
      </c>
    </row>
    <row r="182" spans="11:15">
      <c r="K182">
        <v>1919</v>
      </c>
      <c r="L182" s="9" t="s">
        <v>289</v>
      </c>
      <c r="M182">
        <v>0</v>
      </c>
      <c r="N182">
        <v>1</v>
      </c>
      <c r="O182" s="9">
        <v>17647059</v>
      </c>
    </row>
    <row r="183" spans="11:15">
      <c r="K183">
        <v>1918</v>
      </c>
      <c r="L183" s="9" t="s">
        <v>290</v>
      </c>
      <c r="M183">
        <v>1</v>
      </c>
      <c r="N183">
        <v>1</v>
      </c>
      <c r="O183" s="9">
        <v>17647059</v>
      </c>
    </row>
    <row r="184" spans="11:15" hidden="1">
      <c r="K184">
        <v>1917</v>
      </c>
      <c r="L184" s="9" t="s">
        <v>291</v>
      </c>
      <c r="M184">
        <v>1</v>
      </c>
      <c r="N184">
        <v>0</v>
      </c>
      <c r="O184" s="9">
        <v>16700000</v>
      </c>
    </row>
    <row r="185" spans="11:15">
      <c r="K185">
        <v>1916</v>
      </c>
      <c r="L185" s="9" t="s">
        <v>292</v>
      </c>
      <c r="M185">
        <v>0</v>
      </c>
      <c r="N185">
        <v>1</v>
      </c>
      <c r="O185" s="9">
        <v>16700000</v>
      </c>
    </row>
    <row r="186" spans="11:15" hidden="1">
      <c r="K186">
        <v>1879</v>
      </c>
      <c r="L186" s="9" t="s">
        <v>293</v>
      </c>
      <c r="M186">
        <v>1</v>
      </c>
      <c r="N186">
        <v>0</v>
      </c>
      <c r="O186" s="9">
        <v>16700000</v>
      </c>
    </row>
    <row r="187" spans="11:15">
      <c r="K187">
        <v>1787</v>
      </c>
      <c r="L187" s="9" t="s">
        <v>294</v>
      </c>
      <c r="M187">
        <v>0</v>
      </c>
      <c r="N187">
        <v>1</v>
      </c>
      <c r="O187" s="9">
        <v>17647059</v>
      </c>
    </row>
    <row r="188" spans="11:15">
      <c r="K188">
        <v>1785</v>
      </c>
      <c r="L188" s="9" t="s">
        <v>295</v>
      </c>
      <c r="M188">
        <v>0</v>
      </c>
      <c r="N188">
        <v>1</v>
      </c>
      <c r="O188" s="9">
        <v>18664706</v>
      </c>
    </row>
    <row r="189" spans="11:15">
      <c r="K189">
        <v>1783</v>
      </c>
      <c r="L189" s="9" t="s">
        <v>296</v>
      </c>
      <c r="M189">
        <v>0</v>
      </c>
      <c r="N189">
        <v>1</v>
      </c>
      <c r="O189" s="9">
        <v>5588235</v>
      </c>
    </row>
    <row r="190" spans="11:15">
      <c r="K190">
        <v>1782</v>
      </c>
      <c r="L190" s="9" t="s">
        <v>297</v>
      </c>
      <c r="M190">
        <v>0</v>
      </c>
      <c r="N190">
        <v>1</v>
      </c>
      <c r="O190" s="9">
        <v>5588235</v>
      </c>
    </row>
    <row r="191" spans="11:15" hidden="1">
      <c r="K191">
        <v>1781</v>
      </c>
      <c r="L191" s="9" t="s">
        <v>298</v>
      </c>
      <c r="M191">
        <v>1</v>
      </c>
      <c r="N191">
        <v>0</v>
      </c>
      <c r="O191" s="9">
        <v>20000000</v>
      </c>
    </row>
    <row r="192" spans="11:15" hidden="1">
      <c r="K192">
        <v>1780</v>
      </c>
      <c r="L192" s="9" t="s">
        <v>299</v>
      </c>
      <c r="M192">
        <v>1</v>
      </c>
      <c r="N192">
        <v>0</v>
      </c>
      <c r="O192" s="9">
        <v>20000000</v>
      </c>
    </row>
    <row r="193" spans="11:15" hidden="1">
      <c r="K193">
        <v>1779</v>
      </c>
      <c r="L193" s="9" t="s">
        <v>300</v>
      </c>
      <c r="M193">
        <v>1</v>
      </c>
      <c r="N193">
        <v>0</v>
      </c>
      <c r="O193" s="9">
        <v>20000000</v>
      </c>
    </row>
    <row r="194" spans="11:15">
      <c r="K194">
        <v>1710</v>
      </c>
      <c r="L194" s="9" t="s">
        <v>301</v>
      </c>
      <c r="M194">
        <v>0</v>
      </c>
      <c r="N194">
        <v>1</v>
      </c>
      <c r="O194" s="9">
        <v>20000000</v>
      </c>
    </row>
    <row r="195" spans="11:15">
      <c r="K195">
        <v>1709</v>
      </c>
      <c r="L195" s="9" t="s">
        <v>302</v>
      </c>
      <c r="M195">
        <v>0</v>
      </c>
      <c r="N195">
        <v>1</v>
      </c>
      <c r="O195" s="9">
        <v>20000000</v>
      </c>
    </row>
    <row r="196" spans="11:15">
      <c r="K196">
        <v>1708</v>
      </c>
      <c r="L196" s="9" t="s">
        <v>303</v>
      </c>
      <c r="M196">
        <v>0</v>
      </c>
      <c r="N196">
        <v>1</v>
      </c>
      <c r="O196" s="9">
        <v>20000000</v>
      </c>
    </row>
    <row r="197" spans="11:15">
      <c r="K197">
        <v>1707</v>
      </c>
      <c r="L197" s="9" t="s">
        <v>304</v>
      </c>
      <c r="M197">
        <v>0</v>
      </c>
      <c r="N197">
        <v>1</v>
      </c>
      <c r="O197" s="9">
        <v>20000000</v>
      </c>
    </row>
    <row r="198" spans="11:15">
      <c r="K198">
        <v>1706</v>
      </c>
      <c r="L198" s="9" t="s">
        <v>305</v>
      </c>
      <c r="M198">
        <v>0</v>
      </c>
      <c r="N198">
        <v>1</v>
      </c>
      <c r="O198" s="9">
        <v>20000000</v>
      </c>
    </row>
    <row r="199" spans="11:15">
      <c r="K199">
        <v>1705</v>
      </c>
      <c r="L199" s="9" t="s">
        <v>306</v>
      </c>
      <c r="M199">
        <v>0</v>
      </c>
      <c r="N199">
        <v>1</v>
      </c>
      <c r="O199" s="9">
        <v>20000000</v>
      </c>
    </row>
    <row r="200" spans="11:15">
      <c r="K200">
        <v>1704</v>
      </c>
      <c r="L200" s="9" t="s">
        <v>307</v>
      </c>
      <c r="M200">
        <v>0</v>
      </c>
      <c r="N200">
        <v>1</v>
      </c>
      <c r="O200" s="9">
        <v>20000000</v>
      </c>
    </row>
    <row r="201" spans="11:15">
      <c r="K201">
        <v>1703</v>
      </c>
      <c r="L201" s="9" t="s">
        <v>308</v>
      </c>
      <c r="M201">
        <v>0</v>
      </c>
      <c r="N201">
        <v>1</v>
      </c>
      <c r="O201" s="9">
        <v>20000000</v>
      </c>
    </row>
    <row r="202" spans="11:15">
      <c r="K202">
        <v>1702</v>
      </c>
      <c r="L202" s="9" t="s">
        <v>309</v>
      </c>
      <c r="M202">
        <v>0</v>
      </c>
      <c r="N202">
        <v>1</v>
      </c>
      <c r="O202" s="9">
        <v>20000000</v>
      </c>
    </row>
    <row r="203" spans="11:15">
      <c r="K203">
        <v>1684</v>
      </c>
      <c r="L203" s="9" t="s">
        <v>310</v>
      </c>
      <c r="M203">
        <v>0</v>
      </c>
      <c r="N203">
        <v>1</v>
      </c>
      <c r="O203" s="9">
        <v>16700000</v>
      </c>
    </row>
    <row r="204" spans="11:15">
      <c r="K204">
        <v>1605</v>
      </c>
      <c r="L204" s="9" t="s">
        <v>311</v>
      </c>
      <c r="M204">
        <v>0</v>
      </c>
      <c r="N204">
        <v>1</v>
      </c>
      <c r="O204" s="9">
        <v>23411765</v>
      </c>
    </row>
    <row r="205" spans="11:15">
      <c r="K205">
        <v>1602</v>
      </c>
      <c r="L205" s="9" t="s">
        <v>312</v>
      </c>
      <c r="M205">
        <v>0</v>
      </c>
      <c r="N205">
        <v>1</v>
      </c>
      <c r="O205" s="9">
        <v>23411765</v>
      </c>
    </row>
    <row r="206" spans="11:15" hidden="1">
      <c r="K206">
        <v>1549</v>
      </c>
      <c r="L206" s="9" t="s">
        <v>313</v>
      </c>
      <c r="M206">
        <v>1</v>
      </c>
      <c r="N206">
        <v>0</v>
      </c>
      <c r="O206" s="9">
        <v>16700000</v>
      </c>
    </row>
    <row r="207" spans="11:15">
      <c r="K207">
        <v>1548</v>
      </c>
      <c r="L207" s="9" t="s">
        <v>314</v>
      </c>
      <c r="M207">
        <v>0</v>
      </c>
      <c r="N207">
        <v>1</v>
      </c>
      <c r="O207" s="9">
        <v>16700000</v>
      </c>
    </row>
    <row r="208" spans="11:15">
      <c r="K208">
        <v>1547</v>
      </c>
      <c r="L208" s="9" t="s">
        <v>315</v>
      </c>
      <c r="M208">
        <v>0</v>
      </c>
      <c r="N208">
        <v>1</v>
      </c>
      <c r="O208" s="9">
        <v>23411765</v>
      </c>
    </row>
    <row r="209" spans="11:15" hidden="1">
      <c r="K209">
        <v>1512</v>
      </c>
      <c r="L209" s="9" t="s">
        <v>316</v>
      </c>
      <c r="M209">
        <v>1</v>
      </c>
      <c r="N209">
        <v>0</v>
      </c>
      <c r="O209" s="9">
        <v>16700000</v>
      </c>
    </row>
    <row r="210" spans="11:15">
      <c r="K210">
        <v>1491</v>
      </c>
      <c r="L210" s="9" t="s">
        <v>317</v>
      </c>
      <c r="M210">
        <v>0</v>
      </c>
      <c r="N210">
        <v>1</v>
      </c>
      <c r="O210" s="9">
        <v>40000000</v>
      </c>
    </row>
    <row r="211" spans="11:15" hidden="1">
      <c r="K211">
        <v>1489</v>
      </c>
      <c r="L211" s="9" t="s">
        <v>318</v>
      </c>
      <c r="M211">
        <v>1</v>
      </c>
      <c r="N211">
        <v>0</v>
      </c>
      <c r="O211" s="9">
        <v>20000000</v>
      </c>
    </row>
    <row r="212" spans="11:15">
      <c r="K212">
        <v>1486</v>
      </c>
      <c r="L212" s="9" t="s">
        <v>319</v>
      </c>
      <c r="M212">
        <v>0</v>
      </c>
      <c r="N212">
        <v>1</v>
      </c>
      <c r="O212" s="9">
        <v>20000000</v>
      </c>
    </row>
    <row r="213" spans="11:15" hidden="1">
      <c r="K213">
        <v>1483</v>
      </c>
      <c r="L213" s="9" t="s">
        <v>320</v>
      </c>
      <c r="M213">
        <v>1</v>
      </c>
      <c r="N213">
        <v>0</v>
      </c>
      <c r="O213" s="9">
        <v>16700000</v>
      </c>
    </row>
    <row r="214" spans="11:15" hidden="1">
      <c r="K214">
        <v>1482</v>
      </c>
      <c r="L214" s="9" t="s">
        <v>321</v>
      </c>
      <c r="M214">
        <v>1</v>
      </c>
      <c r="N214">
        <v>0</v>
      </c>
      <c r="O214" s="9">
        <v>20000000</v>
      </c>
    </row>
    <row r="215" spans="11:15" hidden="1">
      <c r="K215">
        <v>1481</v>
      </c>
      <c r="L215" s="9" t="s">
        <v>322</v>
      </c>
      <c r="M215">
        <v>1</v>
      </c>
      <c r="N215">
        <v>0</v>
      </c>
      <c r="O215" s="9">
        <v>20000000</v>
      </c>
    </row>
    <row r="216" spans="11:15" hidden="1">
      <c r="K216">
        <v>1474</v>
      </c>
      <c r="L216" s="9" t="s">
        <v>323</v>
      </c>
      <c r="M216">
        <v>1</v>
      </c>
      <c r="N216">
        <v>0</v>
      </c>
      <c r="O216" s="9">
        <v>16500000</v>
      </c>
    </row>
    <row r="217" spans="11:15" hidden="1">
      <c r="K217">
        <v>1471</v>
      </c>
      <c r="L217" s="9" t="s">
        <v>324</v>
      </c>
      <c r="M217">
        <v>1</v>
      </c>
      <c r="N217">
        <v>0</v>
      </c>
      <c r="O217" s="9">
        <v>16500000</v>
      </c>
    </row>
    <row r="218" spans="11:15" hidden="1">
      <c r="K218">
        <v>1467</v>
      </c>
      <c r="L218" s="9" t="s">
        <v>325</v>
      </c>
      <c r="M218">
        <v>1</v>
      </c>
      <c r="N218">
        <v>0</v>
      </c>
      <c r="O218" s="9">
        <v>16500000</v>
      </c>
    </row>
    <row r="219" spans="11:15" hidden="1">
      <c r="K219">
        <v>1466</v>
      </c>
      <c r="L219" s="9" t="s">
        <v>326</v>
      </c>
      <c r="M219">
        <v>1</v>
      </c>
      <c r="N219">
        <v>0</v>
      </c>
      <c r="O219" s="9">
        <v>16500000</v>
      </c>
    </row>
    <row r="220" spans="11:15" hidden="1">
      <c r="K220">
        <v>1465</v>
      </c>
      <c r="L220" s="9" t="s">
        <v>327</v>
      </c>
      <c r="M220">
        <v>1</v>
      </c>
      <c r="N220">
        <v>0</v>
      </c>
      <c r="O220" s="9">
        <v>20000000</v>
      </c>
    </row>
    <row r="221" spans="11:15" hidden="1">
      <c r="K221">
        <v>1464</v>
      </c>
      <c r="L221" s="9" t="s">
        <v>328</v>
      </c>
      <c r="M221">
        <v>1</v>
      </c>
      <c r="N221">
        <v>0</v>
      </c>
      <c r="O221" s="9">
        <v>16500000</v>
      </c>
    </row>
    <row r="222" spans="11:15" hidden="1">
      <c r="K222">
        <v>1463</v>
      </c>
      <c r="L222" s="9" t="s">
        <v>329</v>
      </c>
      <c r="M222">
        <v>1</v>
      </c>
      <c r="N222">
        <v>0</v>
      </c>
      <c r="O222" s="9">
        <v>16500000</v>
      </c>
    </row>
    <row r="223" spans="11:15">
      <c r="K223">
        <v>1460</v>
      </c>
      <c r="L223" s="9" t="s">
        <v>330</v>
      </c>
      <c r="M223">
        <v>0</v>
      </c>
      <c r="N223">
        <v>1</v>
      </c>
      <c r="O223" s="9">
        <v>16700000</v>
      </c>
    </row>
    <row r="224" spans="11:15" hidden="1">
      <c r="K224">
        <v>1453</v>
      </c>
      <c r="L224" s="9" t="s">
        <v>331</v>
      </c>
      <c r="M224">
        <v>1</v>
      </c>
      <c r="N224">
        <v>0</v>
      </c>
      <c r="O224" s="9">
        <v>16700000</v>
      </c>
    </row>
    <row r="225" spans="11:15">
      <c r="K225">
        <v>1452</v>
      </c>
      <c r="L225" s="9" t="s">
        <v>332</v>
      </c>
      <c r="M225">
        <v>0</v>
      </c>
      <c r="N225">
        <v>1</v>
      </c>
      <c r="O225" s="9">
        <v>16700000</v>
      </c>
    </row>
    <row r="226" spans="11:15" hidden="1">
      <c r="K226">
        <v>1451</v>
      </c>
      <c r="L226" s="9" t="s">
        <v>333</v>
      </c>
      <c r="M226">
        <v>1</v>
      </c>
      <c r="N226">
        <v>0</v>
      </c>
      <c r="O226" s="9">
        <v>14900000</v>
      </c>
    </row>
    <row r="227" spans="11:15">
      <c r="K227">
        <v>1450</v>
      </c>
      <c r="L227" s="9" t="s">
        <v>334</v>
      </c>
      <c r="M227">
        <v>0</v>
      </c>
      <c r="N227">
        <v>1</v>
      </c>
      <c r="O227" s="9">
        <v>40000000</v>
      </c>
    </row>
    <row r="228" spans="11:15">
      <c r="K228">
        <v>1449</v>
      </c>
      <c r="L228" s="9" t="s">
        <v>335</v>
      </c>
      <c r="M228">
        <v>0</v>
      </c>
      <c r="N228">
        <v>1</v>
      </c>
      <c r="O228" s="9">
        <v>40000000</v>
      </c>
    </row>
    <row r="229" spans="11:15">
      <c r="K229">
        <v>1447</v>
      </c>
      <c r="L229" s="9" t="s">
        <v>336</v>
      </c>
      <c r="M229">
        <v>0</v>
      </c>
      <c r="N229">
        <v>1</v>
      </c>
      <c r="O229" s="9">
        <v>40000000</v>
      </c>
    </row>
    <row r="230" spans="11:15">
      <c r="K230">
        <v>1446</v>
      </c>
      <c r="L230" s="9" t="s">
        <v>337</v>
      </c>
      <c r="M230">
        <v>0</v>
      </c>
      <c r="N230">
        <v>1</v>
      </c>
      <c r="O230" s="9">
        <v>40000000</v>
      </c>
    </row>
    <row r="231" spans="11:15">
      <c r="K231">
        <v>1445</v>
      </c>
      <c r="L231" s="9" t="s">
        <v>338</v>
      </c>
      <c r="M231">
        <v>0</v>
      </c>
      <c r="N231">
        <v>1</v>
      </c>
      <c r="O231" s="9">
        <v>40000000</v>
      </c>
    </row>
    <row r="232" spans="11:15">
      <c r="K232">
        <v>1444</v>
      </c>
      <c r="L232" s="9" t="s">
        <v>339</v>
      </c>
      <c r="M232">
        <v>0</v>
      </c>
      <c r="N232">
        <v>1</v>
      </c>
      <c r="O232" s="9">
        <v>20000000</v>
      </c>
    </row>
    <row r="233" spans="11:15">
      <c r="K233">
        <v>1443</v>
      </c>
      <c r="L233" s="9" t="s">
        <v>340</v>
      </c>
      <c r="M233">
        <v>0</v>
      </c>
      <c r="N233">
        <v>1</v>
      </c>
      <c r="O233" s="9">
        <v>18664706</v>
      </c>
    </row>
    <row r="234" spans="11:15">
      <c r="K234">
        <v>1442</v>
      </c>
      <c r="L234" s="9" t="s">
        <v>341</v>
      </c>
      <c r="M234">
        <v>0</v>
      </c>
      <c r="N234">
        <v>1</v>
      </c>
      <c r="O234" s="9">
        <v>18664706</v>
      </c>
    </row>
    <row r="235" spans="11:15" hidden="1">
      <c r="K235">
        <v>1436</v>
      </c>
      <c r="L235" s="9" t="s">
        <v>342</v>
      </c>
      <c r="M235">
        <v>1</v>
      </c>
      <c r="N235">
        <v>0</v>
      </c>
      <c r="O235" s="9">
        <v>14900000</v>
      </c>
    </row>
    <row r="236" spans="11:15" hidden="1">
      <c r="K236">
        <v>1401</v>
      </c>
      <c r="L236" s="9" t="s">
        <v>343</v>
      </c>
      <c r="M236">
        <v>1</v>
      </c>
      <c r="N236">
        <v>0</v>
      </c>
      <c r="O236" s="9">
        <v>20000000</v>
      </c>
    </row>
    <row r="237" spans="11:15">
      <c r="K237">
        <v>1396</v>
      </c>
      <c r="L237" s="9" t="s">
        <v>344</v>
      </c>
      <c r="M237">
        <v>0</v>
      </c>
      <c r="N237">
        <v>1</v>
      </c>
      <c r="O237" s="9">
        <v>16700000</v>
      </c>
    </row>
    <row r="238" spans="11:15" hidden="1">
      <c r="K238">
        <v>1394</v>
      </c>
      <c r="L238" s="9" t="s">
        <v>345</v>
      </c>
      <c r="M238">
        <v>1</v>
      </c>
      <c r="N238">
        <v>0</v>
      </c>
      <c r="O238" s="9">
        <v>16700000</v>
      </c>
    </row>
    <row r="239" spans="11:15" hidden="1">
      <c r="K239">
        <v>1358</v>
      </c>
      <c r="L239" s="9" t="s">
        <v>346</v>
      </c>
      <c r="M239">
        <v>1</v>
      </c>
      <c r="N239">
        <v>0</v>
      </c>
      <c r="O239" s="9">
        <v>14900000</v>
      </c>
    </row>
    <row r="240" spans="11:15" hidden="1">
      <c r="K240">
        <v>1357</v>
      </c>
      <c r="L240" s="9" t="s">
        <v>347</v>
      </c>
      <c r="M240">
        <v>1</v>
      </c>
      <c r="N240">
        <v>0</v>
      </c>
      <c r="O240" s="9">
        <v>9100000</v>
      </c>
    </row>
    <row r="241" spans="11:15">
      <c r="K241">
        <v>1354</v>
      </c>
      <c r="L241" s="9" t="s">
        <v>348</v>
      </c>
      <c r="M241">
        <v>0</v>
      </c>
      <c r="N241">
        <v>1</v>
      </c>
      <c r="O241" s="9">
        <v>40000000</v>
      </c>
    </row>
    <row r="242" spans="11:15" hidden="1">
      <c r="K242">
        <v>1342</v>
      </c>
      <c r="L242" s="9" t="s">
        <v>349</v>
      </c>
      <c r="M242">
        <v>1</v>
      </c>
      <c r="N242">
        <v>0</v>
      </c>
      <c r="O242" s="9">
        <v>20000000</v>
      </c>
    </row>
    <row r="243" spans="11:15">
      <c r="K243">
        <v>1289</v>
      </c>
      <c r="L243" s="9" t="s">
        <v>350</v>
      </c>
      <c r="M243">
        <v>0</v>
      </c>
      <c r="N243">
        <v>1</v>
      </c>
      <c r="O243" s="9">
        <v>16000000</v>
      </c>
    </row>
    <row r="244" spans="11:15">
      <c r="K244">
        <v>1220</v>
      </c>
      <c r="L244" s="9" t="s">
        <v>351</v>
      </c>
      <c r="M244">
        <v>0</v>
      </c>
      <c r="N244">
        <v>1</v>
      </c>
      <c r="O244" s="9">
        <v>16000000</v>
      </c>
    </row>
    <row r="245" spans="11:15" hidden="1">
      <c r="K245">
        <v>1201</v>
      </c>
      <c r="L245" s="9" t="s">
        <v>352</v>
      </c>
      <c r="M245">
        <v>1</v>
      </c>
      <c r="N245">
        <v>0</v>
      </c>
      <c r="O245" s="9">
        <v>16700000</v>
      </c>
    </row>
    <row r="246" spans="11:15" hidden="1">
      <c r="K246">
        <v>1200</v>
      </c>
      <c r="L246" s="9" t="s">
        <v>353</v>
      </c>
      <c r="M246">
        <v>0</v>
      </c>
      <c r="N246">
        <v>0</v>
      </c>
      <c r="O246" s="9">
        <v>16000000</v>
      </c>
    </row>
    <row r="247" spans="11:15" hidden="1">
      <c r="K247">
        <v>1193</v>
      </c>
      <c r="L247" s="9" t="s">
        <v>354</v>
      </c>
      <c r="M247">
        <v>1</v>
      </c>
      <c r="N247">
        <v>0</v>
      </c>
      <c r="O247" s="9">
        <v>16000000</v>
      </c>
    </row>
    <row r="248" spans="11:15" hidden="1">
      <c r="K248">
        <v>1191</v>
      </c>
      <c r="L248" s="9" t="s">
        <v>355</v>
      </c>
      <c r="M248">
        <v>1</v>
      </c>
      <c r="N248">
        <v>0</v>
      </c>
      <c r="O248" s="9">
        <v>16000000</v>
      </c>
    </row>
    <row r="249" spans="11:15" hidden="1">
      <c r="K249">
        <v>1190</v>
      </c>
      <c r="L249" s="9" t="s">
        <v>356</v>
      </c>
      <c r="M249">
        <v>1</v>
      </c>
      <c r="N249">
        <v>0</v>
      </c>
      <c r="O249" s="9">
        <v>16000000</v>
      </c>
    </row>
    <row r="250" spans="11:15">
      <c r="K250">
        <v>1186</v>
      </c>
      <c r="L250" s="9" t="s">
        <v>357</v>
      </c>
      <c r="M250">
        <v>0</v>
      </c>
      <c r="N250">
        <v>1</v>
      </c>
      <c r="O250" s="9">
        <v>15000000</v>
      </c>
    </row>
    <row r="251" spans="11:15">
      <c r="K251">
        <v>1168</v>
      </c>
      <c r="L251" s="9" t="s">
        <v>358</v>
      </c>
      <c r="M251">
        <v>0</v>
      </c>
      <c r="N251">
        <v>1</v>
      </c>
      <c r="O251" s="9">
        <v>5588235</v>
      </c>
    </row>
    <row r="252" spans="11:15">
      <c r="K252">
        <v>1165</v>
      </c>
      <c r="L252" s="9" t="s">
        <v>359</v>
      </c>
      <c r="M252">
        <v>0</v>
      </c>
      <c r="N252">
        <v>1</v>
      </c>
      <c r="O252" s="9">
        <v>23411765</v>
      </c>
    </row>
    <row r="253" spans="11:15">
      <c r="K253">
        <v>1164</v>
      </c>
      <c r="L253" s="9" t="s">
        <v>360</v>
      </c>
      <c r="M253">
        <v>0</v>
      </c>
      <c r="N253">
        <v>1</v>
      </c>
      <c r="O253" s="9">
        <v>23411765</v>
      </c>
    </row>
    <row r="254" spans="11:15" hidden="1">
      <c r="K254">
        <v>1150</v>
      </c>
      <c r="L254" s="9" t="s">
        <v>361</v>
      </c>
      <c r="M254">
        <v>1</v>
      </c>
      <c r="N254">
        <v>0</v>
      </c>
      <c r="O254" s="9">
        <v>16700000</v>
      </c>
    </row>
    <row r="255" spans="11:15" hidden="1">
      <c r="K255">
        <v>1149</v>
      </c>
      <c r="L255" s="9" t="s">
        <v>362</v>
      </c>
      <c r="M255">
        <v>1</v>
      </c>
      <c r="N255">
        <v>0</v>
      </c>
      <c r="O255" s="9">
        <v>16700000</v>
      </c>
    </row>
    <row r="256" spans="11:15" hidden="1">
      <c r="K256">
        <v>1141</v>
      </c>
      <c r="L256" s="9" t="s">
        <v>363</v>
      </c>
      <c r="M256">
        <v>1</v>
      </c>
      <c r="N256">
        <v>0</v>
      </c>
      <c r="O256" s="9">
        <v>14900000</v>
      </c>
    </row>
    <row r="257" spans="11:15">
      <c r="K257">
        <v>1084</v>
      </c>
      <c r="L257" s="9" t="s">
        <v>364</v>
      </c>
      <c r="M257">
        <v>0</v>
      </c>
      <c r="N257">
        <v>1</v>
      </c>
      <c r="O257" s="9">
        <v>16700000</v>
      </c>
    </row>
    <row r="258" spans="11:15" hidden="1">
      <c r="K258">
        <v>1077</v>
      </c>
      <c r="L258" s="9" t="s">
        <v>365</v>
      </c>
      <c r="M258">
        <v>1</v>
      </c>
      <c r="N258">
        <v>0</v>
      </c>
      <c r="O258" s="9">
        <v>16700000</v>
      </c>
    </row>
    <row r="259" spans="11:15" hidden="1">
      <c r="K259">
        <v>1066</v>
      </c>
      <c r="L259" s="9" t="s">
        <v>366</v>
      </c>
      <c r="M259">
        <v>1</v>
      </c>
      <c r="N259">
        <v>0</v>
      </c>
      <c r="O259" s="9">
        <v>16700000</v>
      </c>
    </row>
    <row r="260" spans="11:15" hidden="1">
      <c r="K260">
        <v>1065</v>
      </c>
      <c r="L260" s="9" t="s">
        <v>367</v>
      </c>
      <c r="M260">
        <v>1</v>
      </c>
      <c r="N260">
        <v>0</v>
      </c>
      <c r="O260" s="9">
        <v>16700000</v>
      </c>
    </row>
    <row r="261" spans="11:15">
      <c r="K261">
        <v>922</v>
      </c>
      <c r="L261" s="9" t="s">
        <v>368</v>
      </c>
      <c r="M261">
        <v>0</v>
      </c>
      <c r="N261">
        <v>1</v>
      </c>
      <c r="O261" s="9">
        <v>16700000</v>
      </c>
    </row>
    <row r="262" spans="11:15">
      <c r="K262">
        <v>921</v>
      </c>
      <c r="L262" s="9" t="s">
        <v>369</v>
      </c>
      <c r="M262">
        <v>0</v>
      </c>
      <c r="N262">
        <v>1</v>
      </c>
      <c r="O262" s="9">
        <v>16700000</v>
      </c>
    </row>
    <row r="263" spans="11:15">
      <c r="K263">
        <v>920</v>
      </c>
      <c r="L263" s="9" t="s">
        <v>370</v>
      </c>
      <c r="M263">
        <v>0</v>
      </c>
      <c r="N263">
        <v>1</v>
      </c>
      <c r="O263" s="9">
        <v>16000000</v>
      </c>
    </row>
    <row r="264" spans="11:15">
      <c r="K264">
        <v>919</v>
      </c>
      <c r="L264" s="9" t="s">
        <v>371</v>
      </c>
      <c r="M264">
        <v>0</v>
      </c>
      <c r="N264">
        <v>1</v>
      </c>
      <c r="O264" s="9">
        <v>16000000</v>
      </c>
    </row>
    <row r="265" spans="11:15" hidden="1">
      <c r="K265">
        <v>899</v>
      </c>
      <c r="L265" s="9" t="s">
        <v>372</v>
      </c>
      <c r="M265">
        <v>1</v>
      </c>
      <c r="N265">
        <v>0</v>
      </c>
      <c r="O265" s="9">
        <v>18400000</v>
      </c>
    </row>
    <row r="266" spans="11:15">
      <c r="K266">
        <v>898</v>
      </c>
      <c r="L266" s="9" t="s">
        <v>373</v>
      </c>
      <c r="M266">
        <v>0</v>
      </c>
      <c r="N266">
        <v>1</v>
      </c>
      <c r="O266" s="9">
        <v>6000000</v>
      </c>
    </row>
    <row r="267" spans="11:15">
      <c r="K267">
        <v>897</v>
      </c>
      <c r="L267" s="9" t="s">
        <v>374</v>
      </c>
      <c r="M267">
        <v>0</v>
      </c>
      <c r="N267">
        <v>1</v>
      </c>
      <c r="O267" s="9">
        <v>20000000</v>
      </c>
    </row>
    <row r="268" spans="11:15">
      <c r="K268">
        <v>896</v>
      </c>
      <c r="L268" s="9" t="s">
        <v>375</v>
      </c>
      <c r="M268">
        <v>0</v>
      </c>
      <c r="N268">
        <v>1</v>
      </c>
      <c r="O268" s="9">
        <v>20000000</v>
      </c>
    </row>
    <row r="269" spans="11:15" hidden="1">
      <c r="K269">
        <v>822</v>
      </c>
      <c r="L269" s="9" t="s">
        <v>376</v>
      </c>
      <c r="M269">
        <v>1</v>
      </c>
      <c r="N269">
        <v>0</v>
      </c>
      <c r="O269" s="9">
        <v>16700000</v>
      </c>
    </row>
    <row r="270" spans="11:15">
      <c r="K270">
        <v>755</v>
      </c>
      <c r="L270" s="9" t="s">
        <v>377</v>
      </c>
      <c r="M270">
        <v>0</v>
      </c>
      <c r="N270">
        <v>1</v>
      </c>
      <c r="O270" s="9">
        <v>10000000</v>
      </c>
    </row>
    <row r="271" spans="11:15">
      <c r="K271">
        <v>754</v>
      </c>
      <c r="L271" s="9" t="s">
        <v>378</v>
      </c>
      <c r="M271">
        <v>0</v>
      </c>
      <c r="N271">
        <v>1</v>
      </c>
      <c r="O271" s="9">
        <v>10000000</v>
      </c>
    </row>
    <row r="272" spans="11:15">
      <c r="K272">
        <v>746</v>
      </c>
      <c r="L272" s="9" t="s">
        <v>379</v>
      </c>
      <c r="M272">
        <v>0</v>
      </c>
      <c r="N272">
        <v>1</v>
      </c>
      <c r="O272" s="9">
        <v>6000000</v>
      </c>
    </row>
    <row r="273" spans="11:15">
      <c r="K273">
        <v>739</v>
      </c>
      <c r="L273" s="9" t="s">
        <v>380</v>
      </c>
      <c r="M273">
        <v>0</v>
      </c>
      <c r="N273">
        <v>1</v>
      </c>
      <c r="O273" s="9">
        <v>9000000</v>
      </c>
    </row>
    <row r="274" spans="11:15">
      <c r="K274">
        <v>738</v>
      </c>
      <c r="L274" s="9" t="s">
        <v>381</v>
      </c>
      <c r="M274">
        <v>0</v>
      </c>
      <c r="N274">
        <v>1</v>
      </c>
      <c r="O274" s="9">
        <v>9000000</v>
      </c>
    </row>
    <row r="275" spans="11:15">
      <c r="K275">
        <v>737</v>
      </c>
      <c r="L275" s="9" t="s">
        <v>382</v>
      </c>
      <c r="M275">
        <v>0</v>
      </c>
      <c r="N275">
        <v>1</v>
      </c>
      <c r="O275" s="9">
        <v>9000000</v>
      </c>
    </row>
    <row r="276" spans="11:15">
      <c r="K276">
        <v>736</v>
      </c>
      <c r="L276" s="9" t="s">
        <v>383</v>
      </c>
      <c r="M276">
        <v>0</v>
      </c>
      <c r="N276">
        <v>1</v>
      </c>
      <c r="O276" s="9">
        <v>9000000</v>
      </c>
    </row>
    <row r="277" spans="11:15">
      <c r="K277">
        <v>729</v>
      </c>
      <c r="L277" s="9" t="s">
        <v>384</v>
      </c>
      <c r="M277">
        <v>0</v>
      </c>
      <c r="N277">
        <v>1</v>
      </c>
      <c r="O277" s="9">
        <v>16000000</v>
      </c>
    </row>
    <row r="278" spans="11:15">
      <c r="K278">
        <v>728</v>
      </c>
      <c r="L278" s="9" t="s">
        <v>385</v>
      </c>
      <c r="M278">
        <v>0</v>
      </c>
      <c r="N278">
        <v>1</v>
      </c>
      <c r="O278" s="9">
        <v>5000000</v>
      </c>
    </row>
    <row r="279" spans="11:15">
      <c r="K279">
        <v>720</v>
      </c>
      <c r="L279" s="9" t="s">
        <v>386</v>
      </c>
      <c r="M279">
        <v>0</v>
      </c>
      <c r="N279">
        <v>1</v>
      </c>
      <c r="O279" s="9">
        <v>26000000</v>
      </c>
    </row>
    <row r="280" spans="11:15">
      <c r="K280">
        <v>718</v>
      </c>
      <c r="L280" s="9" t="s">
        <v>387</v>
      </c>
      <c r="M280">
        <v>0</v>
      </c>
      <c r="N280">
        <v>1</v>
      </c>
      <c r="O280" s="9">
        <v>6300000</v>
      </c>
    </row>
    <row r="281" spans="11:15">
      <c r="K281">
        <v>705</v>
      </c>
      <c r="L281" s="9" t="s">
        <v>388</v>
      </c>
      <c r="M281">
        <v>0</v>
      </c>
      <c r="N281">
        <v>1</v>
      </c>
      <c r="O281" s="9">
        <v>6000000</v>
      </c>
    </row>
    <row r="282" spans="11:15">
      <c r="K282">
        <v>685</v>
      </c>
      <c r="L282" s="9" t="s">
        <v>389</v>
      </c>
      <c r="M282">
        <v>0</v>
      </c>
      <c r="N282">
        <v>1</v>
      </c>
      <c r="O282" s="9">
        <v>14500000</v>
      </c>
    </row>
    <row r="283" spans="11:15">
      <c r="K283">
        <v>684</v>
      </c>
      <c r="L283" s="9" t="s">
        <v>390</v>
      </c>
      <c r="M283">
        <v>0</v>
      </c>
      <c r="N283">
        <v>1</v>
      </c>
      <c r="O283" s="9">
        <v>14500000</v>
      </c>
    </row>
    <row r="284" spans="11:15">
      <c r="K284">
        <v>683</v>
      </c>
      <c r="L284" s="9" t="s">
        <v>391</v>
      </c>
      <c r="M284">
        <v>0</v>
      </c>
      <c r="N284">
        <v>1</v>
      </c>
      <c r="O284" s="9">
        <v>15500000</v>
      </c>
    </row>
    <row r="285" spans="11:15">
      <c r="K285">
        <v>682</v>
      </c>
      <c r="L285" s="9" t="s">
        <v>392</v>
      </c>
      <c r="M285">
        <v>0</v>
      </c>
      <c r="N285">
        <v>1</v>
      </c>
      <c r="O285" s="9">
        <v>12500000</v>
      </c>
    </row>
    <row r="286" spans="11:15">
      <c r="K286">
        <v>677</v>
      </c>
      <c r="L286" s="9" t="s">
        <v>393</v>
      </c>
      <c r="M286">
        <v>0</v>
      </c>
      <c r="N286">
        <v>1</v>
      </c>
      <c r="O286" s="9">
        <v>12500000</v>
      </c>
    </row>
    <row r="287" spans="11:15">
      <c r="K287">
        <v>608</v>
      </c>
      <c r="L287" s="9" t="s">
        <v>394</v>
      </c>
      <c r="M287">
        <v>0</v>
      </c>
      <c r="N287">
        <v>1</v>
      </c>
      <c r="O287" s="9">
        <v>7000000</v>
      </c>
    </row>
    <row r="288" spans="11:15">
      <c r="K288">
        <v>607</v>
      </c>
      <c r="L288" s="9" t="s">
        <v>395</v>
      </c>
      <c r="M288">
        <v>0</v>
      </c>
      <c r="N288">
        <v>1</v>
      </c>
      <c r="O288" s="9">
        <v>7000000</v>
      </c>
    </row>
    <row r="289" spans="11:15">
      <c r="K289">
        <v>574</v>
      </c>
      <c r="L289" s="9" t="s">
        <v>396</v>
      </c>
      <c r="M289">
        <v>0</v>
      </c>
      <c r="N289">
        <v>1</v>
      </c>
      <c r="O289" s="9">
        <v>11000000</v>
      </c>
    </row>
    <row r="290" spans="11:15">
      <c r="K290">
        <v>573</v>
      </c>
      <c r="L290" s="9" t="s">
        <v>397</v>
      </c>
      <c r="M290">
        <v>0</v>
      </c>
      <c r="N290">
        <v>1</v>
      </c>
      <c r="O290" s="9">
        <v>16000000</v>
      </c>
    </row>
    <row r="291" spans="11:15">
      <c r="K291">
        <v>572</v>
      </c>
      <c r="L291" s="9" t="s">
        <v>398</v>
      </c>
      <c r="M291">
        <v>0</v>
      </c>
      <c r="N291">
        <v>1</v>
      </c>
      <c r="O291" s="9">
        <v>11000000</v>
      </c>
    </row>
    <row r="292" spans="11:15">
      <c r="K292">
        <v>563</v>
      </c>
      <c r="L292" s="9" t="s">
        <v>399</v>
      </c>
      <c r="M292">
        <v>0</v>
      </c>
      <c r="N292">
        <v>1</v>
      </c>
      <c r="O292" s="9">
        <v>7000000</v>
      </c>
    </row>
    <row r="293" spans="11:15">
      <c r="K293">
        <v>562</v>
      </c>
      <c r="L293" s="9" t="s">
        <v>400</v>
      </c>
      <c r="M293">
        <v>0</v>
      </c>
      <c r="N293">
        <v>1</v>
      </c>
      <c r="O293" s="9">
        <v>7000000</v>
      </c>
    </row>
    <row r="294" spans="11:15">
      <c r="K294">
        <v>558</v>
      </c>
      <c r="L294" s="9" t="s">
        <v>401</v>
      </c>
      <c r="M294">
        <v>0</v>
      </c>
      <c r="N294">
        <v>1</v>
      </c>
      <c r="O294" s="9">
        <v>7000000</v>
      </c>
    </row>
    <row r="295" spans="11:15">
      <c r="K295">
        <v>556</v>
      </c>
      <c r="L295" s="9" t="s">
        <v>402</v>
      </c>
      <c r="M295">
        <v>0</v>
      </c>
      <c r="N295">
        <v>1</v>
      </c>
      <c r="O295" s="9">
        <v>7000000</v>
      </c>
    </row>
    <row r="296" spans="11:15">
      <c r="K296">
        <v>555</v>
      </c>
      <c r="L296" s="9" t="s">
        <v>403</v>
      </c>
      <c r="M296">
        <v>0</v>
      </c>
      <c r="N296">
        <v>1</v>
      </c>
      <c r="O296" s="9">
        <v>7000000</v>
      </c>
    </row>
    <row r="297" spans="11:15">
      <c r="K297">
        <v>554</v>
      </c>
      <c r="L297" s="9" t="s">
        <v>404</v>
      </c>
      <c r="M297">
        <v>0</v>
      </c>
      <c r="N297">
        <v>1</v>
      </c>
      <c r="O297" s="9">
        <v>7000000</v>
      </c>
    </row>
    <row r="298" spans="11:15">
      <c r="K298">
        <v>552</v>
      </c>
      <c r="L298" s="9" t="s">
        <v>405</v>
      </c>
      <c r="M298">
        <v>0</v>
      </c>
      <c r="N298">
        <v>1</v>
      </c>
      <c r="O298" s="9">
        <v>7000000</v>
      </c>
    </row>
    <row r="299" spans="11:15">
      <c r="K299">
        <v>551</v>
      </c>
      <c r="L299" s="9" t="s">
        <v>406</v>
      </c>
      <c r="M299">
        <v>0</v>
      </c>
      <c r="N299">
        <v>1</v>
      </c>
      <c r="O299" s="9">
        <v>6000000</v>
      </c>
    </row>
    <row r="300" spans="11:15">
      <c r="K300">
        <v>547</v>
      </c>
      <c r="L300" s="9" t="s">
        <v>407</v>
      </c>
      <c r="M300">
        <v>0</v>
      </c>
      <c r="N300">
        <v>1</v>
      </c>
      <c r="O300" s="9">
        <v>20000000</v>
      </c>
    </row>
    <row r="301" spans="11:15">
      <c r="K301">
        <v>536</v>
      </c>
      <c r="L301" s="9" t="s">
        <v>408</v>
      </c>
      <c r="M301">
        <v>0</v>
      </c>
      <c r="N301">
        <v>1</v>
      </c>
      <c r="O301" s="9">
        <v>14500000</v>
      </c>
    </row>
    <row r="302" spans="11:15">
      <c r="K302">
        <v>535</v>
      </c>
      <c r="L302" s="9" t="s">
        <v>409</v>
      </c>
      <c r="M302">
        <v>0</v>
      </c>
      <c r="N302">
        <v>1</v>
      </c>
      <c r="O302" s="9">
        <v>14500000</v>
      </c>
    </row>
    <row r="303" spans="11:15">
      <c r="K303">
        <v>534</v>
      </c>
      <c r="L303" s="9" t="s">
        <v>410</v>
      </c>
      <c r="M303">
        <v>0</v>
      </c>
      <c r="N303">
        <v>1</v>
      </c>
      <c r="O303" s="9">
        <v>12500000</v>
      </c>
    </row>
    <row r="304" spans="11:15">
      <c r="K304">
        <v>528</v>
      </c>
      <c r="L304" s="9" t="s">
        <v>411</v>
      </c>
      <c r="M304">
        <v>0</v>
      </c>
      <c r="N304">
        <v>1</v>
      </c>
      <c r="O304" s="9">
        <v>12500000</v>
      </c>
    </row>
    <row r="305" spans="11:15">
      <c r="K305">
        <v>523</v>
      </c>
      <c r="L305" s="9" t="s">
        <v>412</v>
      </c>
      <c r="M305">
        <v>0</v>
      </c>
      <c r="N305">
        <v>1</v>
      </c>
      <c r="O305" s="9">
        <v>12500000</v>
      </c>
    </row>
    <row r="306" spans="11:15">
      <c r="K306">
        <v>513</v>
      </c>
      <c r="L306" s="9" t="s">
        <v>413</v>
      </c>
      <c r="M306">
        <v>0</v>
      </c>
      <c r="N306">
        <v>1</v>
      </c>
      <c r="O306" s="9">
        <v>60000000</v>
      </c>
    </row>
    <row r="307" spans="11:15">
      <c r="K307">
        <v>503</v>
      </c>
      <c r="L307" s="9" t="s">
        <v>414</v>
      </c>
      <c r="M307">
        <v>0</v>
      </c>
      <c r="N307">
        <v>1</v>
      </c>
      <c r="O307" s="9">
        <v>15500000</v>
      </c>
    </row>
    <row r="308" spans="11:15">
      <c r="K308">
        <v>485</v>
      </c>
      <c r="L308" s="9" t="s">
        <v>415</v>
      </c>
      <c r="M308">
        <v>0</v>
      </c>
      <c r="N308">
        <v>1</v>
      </c>
      <c r="O308" s="9">
        <v>41142000</v>
      </c>
    </row>
    <row r="309" spans="11:15">
      <c r="K309">
        <v>479</v>
      </c>
      <c r="L309" s="9" t="s">
        <v>416</v>
      </c>
      <c r="M309">
        <v>0</v>
      </c>
      <c r="N309">
        <v>1</v>
      </c>
      <c r="O309" s="9">
        <v>10000000</v>
      </c>
    </row>
    <row r="310" spans="11:15">
      <c r="K310">
        <v>476</v>
      </c>
      <c r="L310" s="9" t="s">
        <v>417</v>
      </c>
      <c r="M310">
        <v>0</v>
      </c>
      <c r="N310">
        <v>1</v>
      </c>
      <c r="O310" s="9">
        <v>4500000</v>
      </c>
    </row>
    <row r="311" spans="11:15">
      <c r="K311">
        <v>475</v>
      </c>
      <c r="L311" s="9" t="s">
        <v>418</v>
      </c>
      <c r="M311">
        <v>0</v>
      </c>
      <c r="N311">
        <v>1</v>
      </c>
      <c r="O311" s="9">
        <v>4500000</v>
      </c>
    </row>
    <row r="312" spans="11:15">
      <c r="K312">
        <v>474</v>
      </c>
      <c r="L312" s="9" t="s">
        <v>419</v>
      </c>
      <c r="M312">
        <v>0</v>
      </c>
      <c r="N312">
        <v>1</v>
      </c>
      <c r="O312" s="9">
        <v>4500000</v>
      </c>
    </row>
    <row r="313" spans="11:15">
      <c r="K313">
        <v>473</v>
      </c>
      <c r="L313" s="9" t="s">
        <v>420</v>
      </c>
      <c r="M313">
        <v>0</v>
      </c>
      <c r="N313">
        <v>1</v>
      </c>
      <c r="O313" s="9">
        <v>4500000</v>
      </c>
    </row>
    <row r="314" spans="11:15">
      <c r="K314">
        <v>465</v>
      </c>
      <c r="L314" s="9" t="s">
        <v>421</v>
      </c>
      <c r="M314">
        <v>0</v>
      </c>
      <c r="N314">
        <v>1</v>
      </c>
      <c r="O314" s="9">
        <v>6000000</v>
      </c>
    </row>
    <row r="315" spans="11:15">
      <c r="K315">
        <v>464</v>
      </c>
      <c r="L315" s="9" t="s">
        <v>422</v>
      </c>
      <c r="M315">
        <v>0</v>
      </c>
      <c r="N315">
        <v>1</v>
      </c>
      <c r="O315" s="9">
        <v>6000000</v>
      </c>
    </row>
    <row r="316" spans="11:15">
      <c r="K316">
        <v>463</v>
      </c>
      <c r="L316" s="9" t="s">
        <v>423</v>
      </c>
      <c r="M316">
        <v>0</v>
      </c>
      <c r="N316">
        <v>1</v>
      </c>
      <c r="O316" s="9">
        <v>6000000</v>
      </c>
    </row>
    <row r="317" spans="11:15">
      <c r="K317">
        <v>462</v>
      </c>
      <c r="L317" s="9" t="s">
        <v>424</v>
      </c>
      <c r="M317">
        <v>0</v>
      </c>
      <c r="N317">
        <v>1</v>
      </c>
      <c r="O317" s="9">
        <v>6000000</v>
      </c>
    </row>
    <row r="318" spans="11:15">
      <c r="K318">
        <v>459</v>
      </c>
      <c r="L318" s="9" t="s">
        <v>425</v>
      </c>
      <c r="M318">
        <v>0</v>
      </c>
      <c r="N318">
        <v>1</v>
      </c>
      <c r="O318" s="9">
        <v>6000000</v>
      </c>
    </row>
    <row r="319" spans="11:15">
      <c r="K319">
        <v>453</v>
      </c>
      <c r="L319" s="9" t="s">
        <v>426</v>
      </c>
      <c r="M319">
        <v>0</v>
      </c>
      <c r="N319">
        <v>1</v>
      </c>
      <c r="O319" s="9">
        <v>25000000</v>
      </c>
    </row>
    <row r="320" spans="11:15">
      <c r="K320">
        <v>452</v>
      </c>
      <c r="L320" s="9" t="s">
        <v>427</v>
      </c>
      <c r="M320">
        <v>0</v>
      </c>
      <c r="N320">
        <v>1</v>
      </c>
      <c r="O320" s="9">
        <v>11000000</v>
      </c>
    </row>
    <row r="321" spans="11:15" hidden="1">
      <c r="K321">
        <v>429</v>
      </c>
      <c r="L321" s="9" t="s">
        <v>428</v>
      </c>
      <c r="M321">
        <v>1</v>
      </c>
      <c r="N321">
        <v>0</v>
      </c>
      <c r="O321" s="9">
        <v>18400000</v>
      </c>
    </row>
    <row r="322" spans="11:15">
      <c r="K322">
        <v>393</v>
      </c>
      <c r="L322" s="9" t="s">
        <v>429</v>
      </c>
      <c r="M322">
        <v>0</v>
      </c>
      <c r="N322">
        <v>1</v>
      </c>
      <c r="O322" s="9">
        <v>50000000</v>
      </c>
    </row>
    <row r="323" spans="11:15">
      <c r="K323">
        <v>391</v>
      </c>
      <c r="L323" s="9" t="s">
        <v>430</v>
      </c>
      <c r="M323">
        <v>0</v>
      </c>
      <c r="N323">
        <v>1</v>
      </c>
      <c r="O323" s="9">
        <v>15000000</v>
      </c>
    </row>
    <row r="324" spans="11:15">
      <c r="K324">
        <v>390</v>
      </c>
      <c r="L324" s="9" t="s">
        <v>431</v>
      </c>
      <c r="M324">
        <v>0</v>
      </c>
      <c r="N324">
        <v>1</v>
      </c>
      <c r="O324" s="9">
        <v>15000000</v>
      </c>
    </row>
    <row r="325" spans="11:15">
      <c r="K325">
        <v>389</v>
      </c>
      <c r="L325" s="9" t="s">
        <v>432</v>
      </c>
      <c r="M325">
        <v>0</v>
      </c>
      <c r="N325">
        <v>1</v>
      </c>
      <c r="O325" s="9">
        <v>30000000</v>
      </c>
    </row>
    <row r="326" spans="11:15">
      <c r="K326">
        <v>388</v>
      </c>
      <c r="L326" s="9" t="s">
        <v>433</v>
      </c>
      <c r="M326">
        <v>0</v>
      </c>
      <c r="N326">
        <v>1</v>
      </c>
      <c r="O326" s="9">
        <v>30000000</v>
      </c>
    </row>
    <row r="327" spans="11:15">
      <c r="K327">
        <v>387</v>
      </c>
      <c r="L327" s="9" t="s">
        <v>434</v>
      </c>
      <c r="M327">
        <v>0</v>
      </c>
      <c r="N327">
        <v>1</v>
      </c>
      <c r="O327" s="9">
        <v>15000000</v>
      </c>
    </row>
    <row r="328" spans="11:15">
      <c r="K328">
        <v>386</v>
      </c>
      <c r="L328" s="9" t="s">
        <v>435</v>
      </c>
      <c r="M328">
        <v>0</v>
      </c>
      <c r="N328">
        <v>1</v>
      </c>
      <c r="O328" s="9">
        <v>30000000</v>
      </c>
    </row>
    <row r="329" spans="11:15">
      <c r="K329">
        <v>385</v>
      </c>
      <c r="L329" s="9" t="s">
        <v>436</v>
      </c>
      <c r="M329">
        <v>0</v>
      </c>
      <c r="N329">
        <v>1</v>
      </c>
      <c r="O329" s="9">
        <v>30000000</v>
      </c>
    </row>
    <row r="330" spans="11:15">
      <c r="K330">
        <v>370</v>
      </c>
      <c r="L330" s="9" t="s">
        <v>437</v>
      </c>
      <c r="M330">
        <v>0</v>
      </c>
      <c r="N330">
        <v>1</v>
      </c>
      <c r="O330" s="9">
        <v>60000000</v>
      </c>
    </row>
    <row r="331" spans="11:15">
      <c r="K331">
        <v>369</v>
      </c>
      <c r="L331" s="9" t="s">
        <v>438</v>
      </c>
      <c r="M331">
        <v>0</v>
      </c>
      <c r="N331">
        <v>1</v>
      </c>
      <c r="O331" s="9">
        <v>60000000</v>
      </c>
    </row>
    <row r="332" spans="11:15">
      <c r="K332">
        <v>368</v>
      </c>
      <c r="L332" s="9" t="s">
        <v>439</v>
      </c>
      <c r="M332">
        <v>0</v>
      </c>
      <c r="N332">
        <v>1</v>
      </c>
      <c r="O332" s="9">
        <v>60000000</v>
      </c>
    </row>
    <row r="333" spans="11:15">
      <c r="K333">
        <v>367</v>
      </c>
      <c r="L333" s="9" t="s">
        <v>440</v>
      </c>
      <c r="M333">
        <v>0</v>
      </c>
      <c r="N333">
        <v>1</v>
      </c>
      <c r="O333" s="9">
        <v>60000000</v>
      </c>
    </row>
    <row r="334" spans="11:15">
      <c r="K334">
        <v>366</v>
      </c>
      <c r="L334" s="9" t="s">
        <v>441</v>
      </c>
      <c r="M334">
        <v>0</v>
      </c>
      <c r="N334">
        <v>1</v>
      </c>
      <c r="O334" s="9">
        <v>40000000</v>
      </c>
    </row>
    <row r="335" spans="11:15">
      <c r="K335">
        <v>365</v>
      </c>
      <c r="L335" s="9" t="s">
        <v>442</v>
      </c>
      <c r="M335">
        <v>0</v>
      </c>
      <c r="N335">
        <v>1</v>
      </c>
      <c r="O335" s="9">
        <v>40000000</v>
      </c>
    </row>
    <row r="336" spans="11:15">
      <c r="K336">
        <v>364</v>
      </c>
      <c r="L336" s="9" t="s">
        <v>443</v>
      </c>
      <c r="M336">
        <v>0</v>
      </c>
      <c r="N336">
        <v>1</v>
      </c>
      <c r="O336" s="9">
        <v>40000000</v>
      </c>
    </row>
    <row r="337" spans="11:15">
      <c r="K337">
        <v>363</v>
      </c>
      <c r="L337" s="9" t="s">
        <v>444</v>
      </c>
      <c r="M337">
        <v>0</v>
      </c>
      <c r="N337">
        <v>1</v>
      </c>
      <c r="O337" s="9">
        <v>8000000</v>
      </c>
    </row>
    <row r="338" spans="11:15">
      <c r="K338">
        <v>361</v>
      </c>
      <c r="L338" s="9" t="s">
        <v>445</v>
      </c>
      <c r="M338">
        <v>0</v>
      </c>
      <c r="N338">
        <v>1</v>
      </c>
      <c r="O338" s="9">
        <v>79000000</v>
      </c>
    </row>
    <row r="339" spans="11:15">
      <c r="K339">
        <v>360</v>
      </c>
      <c r="L339" s="9" t="s">
        <v>446</v>
      </c>
      <c r="M339">
        <v>0</v>
      </c>
      <c r="N339">
        <v>1</v>
      </c>
      <c r="O339" s="9">
        <v>79000000</v>
      </c>
    </row>
    <row r="340" spans="11:15">
      <c r="K340">
        <v>347</v>
      </c>
      <c r="L340" s="9" t="s">
        <v>447</v>
      </c>
      <c r="M340">
        <v>0</v>
      </c>
      <c r="N340">
        <v>1</v>
      </c>
      <c r="O340" s="9">
        <v>6000000</v>
      </c>
    </row>
    <row r="341" spans="11:15" hidden="1">
      <c r="K341">
        <v>320</v>
      </c>
      <c r="L341" s="9" t="s">
        <v>448</v>
      </c>
      <c r="M341">
        <v>1</v>
      </c>
      <c r="N341">
        <v>0</v>
      </c>
      <c r="O341" s="9">
        <v>12320000</v>
      </c>
    </row>
    <row r="342" spans="11:15" hidden="1">
      <c r="K342">
        <v>317</v>
      </c>
      <c r="L342" s="9" t="s">
        <v>449</v>
      </c>
      <c r="M342">
        <v>1</v>
      </c>
      <c r="N342">
        <v>0</v>
      </c>
      <c r="O342" s="9">
        <v>11445000</v>
      </c>
    </row>
    <row r="343" spans="11:15" hidden="1">
      <c r="K343">
        <v>316</v>
      </c>
      <c r="L343" s="9" t="s">
        <v>450</v>
      </c>
      <c r="M343">
        <v>1</v>
      </c>
      <c r="N343">
        <v>0</v>
      </c>
      <c r="O343" s="9">
        <v>16000000</v>
      </c>
    </row>
    <row r="344" spans="11:15">
      <c r="K344">
        <v>274</v>
      </c>
      <c r="L344" s="9" t="s">
        <v>451</v>
      </c>
      <c r="M344">
        <v>0</v>
      </c>
      <c r="N344">
        <v>1</v>
      </c>
      <c r="O344" s="9">
        <v>61500000</v>
      </c>
    </row>
    <row r="345" spans="11:15">
      <c r="K345">
        <v>224</v>
      </c>
      <c r="L345" s="9" t="s">
        <v>452</v>
      </c>
      <c r="M345">
        <v>0</v>
      </c>
      <c r="N345">
        <v>1</v>
      </c>
      <c r="O345" s="9">
        <v>60000000</v>
      </c>
    </row>
    <row r="346" spans="11:15">
      <c r="K346">
        <v>214</v>
      </c>
      <c r="L346" s="9" t="s">
        <v>453</v>
      </c>
      <c r="M346">
        <v>0</v>
      </c>
      <c r="N346">
        <v>1</v>
      </c>
      <c r="O346" s="9">
        <v>66000000</v>
      </c>
    </row>
    <row r="347" spans="11:15">
      <c r="K347">
        <v>213</v>
      </c>
      <c r="L347" s="9" t="s">
        <v>454</v>
      </c>
      <c r="M347">
        <v>0</v>
      </c>
      <c r="N347">
        <v>1</v>
      </c>
      <c r="O347" s="9">
        <v>66000000</v>
      </c>
    </row>
    <row r="348" spans="11:15">
      <c r="K348">
        <v>173</v>
      </c>
      <c r="L348" s="9" t="s">
        <v>455</v>
      </c>
      <c r="M348">
        <v>0</v>
      </c>
      <c r="N348">
        <v>1</v>
      </c>
      <c r="O348" s="9">
        <v>12500000</v>
      </c>
    </row>
    <row r="349" spans="11:15">
      <c r="K349">
        <v>171</v>
      </c>
      <c r="L349" s="9" t="s">
        <v>456</v>
      </c>
      <c r="M349">
        <v>0</v>
      </c>
      <c r="N349">
        <v>1</v>
      </c>
      <c r="O349" s="9">
        <v>28000000</v>
      </c>
    </row>
    <row r="350" spans="11:15">
      <c r="K350">
        <v>166</v>
      </c>
      <c r="L350" s="9" t="s">
        <v>457</v>
      </c>
      <c r="M350">
        <v>0</v>
      </c>
      <c r="N350">
        <v>1</v>
      </c>
      <c r="O350" s="9">
        <v>40000000</v>
      </c>
    </row>
    <row r="351" spans="11:15">
      <c r="K351">
        <v>150</v>
      </c>
      <c r="L351" s="9" t="s">
        <v>458</v>
      </c>
      <c r="M351">
        <v>0</v>
      </c>
      <c r="N351">
        <v>1</v>
      </c>
      <c r="O351" s="9">
        <v>40000000</v>
      </c>
    </row>
    <row r="352" spans="11:15" hidden="1">
      <c r="K352">
        <v>131</v>
      </c>
      <c r="L352" s="9" t="s">
        <v>459</v>
      </c>
      <c r="M352">
        <v>1</v>
      </c>
      <c r="N352">
        <v>0</v>
      </c>
      <c r="O352" s="9">
        <v>60000000</v>
      </c>
    </row>
    <row r="353" spans="11:15">
      <c r="K353">
        <v>126</v>
      </c>
      <c r="L353" s="9" t="s">
        <v>460</v>
      </c>
      <c r="M353">
        <v>0</v>
      </c>
      <c r="N353">
        <v>1</v>
      </c>
      <c r="O353" s="9">
        <v>40000000</v>
      </c>
    </row>
    <row r="354" spans="11:15">
      <c r="K354">
        <v>90</v>
      </c>
      <c r="L354" s="9" t="s">
        <v>461</v>
      </c>
      <c r="M354">
        <v>0</v>
      </c>
      <c r="N354">
        <v>1</v>
      </c>
      <c r="O354" s="9">
        <v>40000000</v>
      </c>
    </row>
    <row r="355" spans="11:15">
      <c r="K355">
        <v>89</v>
      </c>
      <c r="L355" s="9" t="s">
        <v>462</v>
      </c>
      <c r="M355">
        <v>0</v>
      </c>
      <c r="N355">
        <v>1</v>
      </c>
      <c r="O355" s="9">
        <v>40000000</v>
      </c>
    </row>
    <row r="356" spans="11:15">
      <c r="K356">
        <v>88</v>
      </c>
      <c r="L356" s="9" t="s">
        <v>463</v>
      </c>
      <c r="M356">
        <v>0</v>
      </c>
      <c r="N356">
        <v>1</v>
      </c>
      <c r="O356" s="9">
        <v>40000000</v>
      </c>
    </row>
    <row r="357" spans="11:15">
      <c r="K357">
        <v>87</v>
      </c>
      <c r="L357" s="9" t="s">
        <v>464</v>
      </c>
      <c r="M357">
        <v>0</v>
      </c>
      <c r="N357">
        <v>1</v>
      </c>
      <c r="O357" s="9">
        <v>40000000</v>
      </c>
    </row>
    <row r="358" spans="11:15">
      <c r="K358">
        <v>86</v>
      </c>
      <c r="L358" s="9" t="s">
        <v>465</v>
      </c>
      <c r="M358">
        <v>0</v>
      </c>
      <c r="N358">
        <v>1</v>
      </c>
      <c r="O358" s="9">
        <v>60000000</v>
      </c>
    </row>
    <row r="359" spans="11:15" hidden="1">
      <c r="K359">
        <v>66</v>
      </c>
      <c r="L359" s="9" t="s">
        <v>466</v>
      </c>
      <c r="M359">
        <v>1</v>
      </c>
      <c r="N359">
        <v>0</v>
      </c>
      <c r="O359" s="9">
        <v>60000000</v>
      </c>
    </row>
    <row r="360" spans="11:15">
      <c r="K360">
        <v>57</v>
      </c>
      <c r="L360" s="9" t="s">
        <v>467</v>
      </c>
      <c r="M360">
        <v>0</v>
      </c>
      <c r="N360">
        <v>1</v>
      </c>
      <c r="O360" s="9">
        <v>60000000</v>
      </c>
    </row>
    <row r="361" spans="11:15" hidden="1">
      <c r="K361">
        <v>51</v>
      </c>
      <c r="L361" s="9" t="s">
        <v>468</v>
      </c>
      <c r="M361">
        <v>1</v>
      </c>
      <c r="N361">
        <v>0</v>
      </c>
      <c r="O361" s="9">
        <v>16000000</v>
      </c>
    </row>
    <row r="362" spans="11:15">
      <c r="K362">
        <v>31</v>
      </c>
      <c r="L362" s="9" t="s">
        <v>469</v>
      </c>
      <c r="M362">
        <v>0</v>
      </c>
      <c r="N362">
        <v>1</v>
      </c>
      <c r="O362" s="9">
        <v>30000000</v>
      </c>
    </row>
    <row r="363" spans="11:15">
      <c r="K363">
        <v>30</v>
      </c>
      <c r="L363" s="9" t="s">
        <v>470</v>
      </c>
      <c r="M363">
        <v>0</v>
      </c>
      <c r="N363">
        <v>1</v>
      </c>
      <c r="O363" s="9">
        <v>30000000</v>
      </c>
    </row>
    <row r="364" spans="11:15">
      <c r="K364">
        <v>28</v>
      </c>
      <c r="L364" s="9" t="s">
        <v>471</v>
      </c>
      <c r="M364">
        <v>0</v>
      </c>
      <c r="N364">
        <v>1</v>
      </c>
      <c r="O364" s="9">
        <v>30000000</v>
      </c>
    </row>
    <row r="365" spans="11:15" hidden="1">
      <c r="K365">
        <v>27</v>
      </c>
      <c r="L365" s="9" t="s">
        <v>472</v>
      </c>
      <c r="M365">
        <v>0</v>
      </c>
      <c r="N365">
        <v>0</v>
      </c>
      <c r="O365" s="9">
        <v>40000000</v>
      </c>
    </row>
    <row r="366" spans="11:15">
      <c r="K366">
        <v>25</v>
      </c>
      <c r="L366" s="9" t="s">
        <v>473</v>
      </c>
      <c r="M366">
        <v>0</v>
      </c>
      <c r="N366">
        <v>1</v>
      </c>
      <c r="O366" s="9">
        <v>20000000</v>
      </c>
    </row>
    <row r="367" spans="11:15">
      <c r="K367">
        <v>20</v>
      </c>
      <c r="L367" s="9" t="s">
        <v>474</v>
      </c>
      <c r="M367">
        <v>0</v>
      </c>
      <c r="N367">
        <v>1</v>
      </c>
      <c r="O367" s="9">
        <v>40000000</v>
      </c>
    </row>
    <row r="368" spans="11:15">
      <c r="K368">
        <v>19</v>
      </c>
      <c r="L368" s="9" t="s">
        <v>475</v>
      </c>
      <c r="M368">
        <v>0</v>
      </c>
      <c r="N368">
        <v>1</v>
      </c>
      <c r="O368" s="9">
        <v>60000000</v>
      </c>
    </row>
    <row r="369" spans="11:15">
      <c r="K369">
        <v>18</v>
      </c>
      <c r="L369" s="9" t="s">
        <v>476</v>
      </c>
      <c r="M369">
        <v>0</v>
      </c>
      <c r="N369">
        <v>1</v>
      </c>
      <c r="O369" s="9">
        <v>60000000</v>
      </c>
    </row>
    <row r="370" spans="11:15">
      <c r="K370">
        <v>17</v>
      </c>
      <c r="L370" s="9" t="s">
        <v>477</v>
      </c>
      <c r="M370">
        <v>0</v>
      </c>
      <c r="N370">
        <v>1</v>
      </c>
      <c r="O370" s="9">
        <v>60000000</v>
      </c>
    </row>
    <row r="371" spans="11:15">
      <c r="K371">
        <v>14</v>
      </c>
      <c r="L371" s="9" t="s">
        <v>478</v>
      </c>
      <c r="M371">
        <v>0</v>
      </c>
      <c r="N371">
        <v>1</v>
      </c>
      <c r="O371" s="9">
        <v>30000000</v>
      </c>
    </row>
    <row r="372" spans="11:15" hidden="1">
      <c r="K372">
        <v>13</v>
      </c>
      <c r="L372" s="9" t="s">
        <v>479</v>
      </c>
      <c r="M372">
        <v>1</v>
      </c>
      <c r="N372">
        <v>0</v>
      </c>
      <c r="O372" s="9">
        <v>60000000</v>
      </c>
    </row>
    <row r="373" spans="11:15" hidden="1">
      <c r="K373">
        <v>8</v>
      </c>
      <c r="L373" s="9" t="s">
        <v>480</v>
      </c>
      <c r="M373">
        <v>0</v>
      </c>
      <c r="N373">
        <v>0</v>
      </c>
      <c r="O373" s="9">
        <v>11445000</v>
      </c>
    </row>
    <row r="374" spans="11:15" hidden="1">
      <c r="K374">
        <v>7</v>
      </c>
      <c r="L374" s="9" t="s">
        <v>481</v>
      </c>
      <c r="M374">
        <v>1</v>
      </c>
      <c r="N374">
        <v>0</v>
      </c>
      <c r="O374" s="9">
        <v>12320000</v>
      </c>
    </row>
  </sheetData>
  <autoFilter ref="K1:O374" xr:uid="{00000000-0009-0000-0000-000003000000}">
    <filterColumn colId="3">
      <filters>
        <filter val="1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8F379E-BC2C-45A2-9B04-45A965A0B073}"/>
</file>

<file path=customXml/itemProps2.xml><?xml version="1.0" encoding="utf-8"?>
<ds:datastoreItem xmlns:ds="http://schemas.openxmlformats.org/officeDocument/2006/customXml" ds:itemID="{8D4BC0FB-F519-4AD9-AFB8-4BB6800C0D18}"/>
</file>

<file path=customXml/itemProps3.xml><?xml version="1.0" encoding="utf-8"?>
<ds:datastoreItem xmlns:ds="http://schemas.openxmlformats.org/officeDocument/2006/customXml" ds:itemID="{28E53B63-0024-4E60-8568-AC166C82C6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Neny Wahyuningdiyah</dc:creator>
  <cp:keywords/>
  <dc:description/>
  <cp:lastModifiedBy>Fadli Fatkhurrizki</cp:lastModifiedBy>
  <cp:revision/>
  <dcterms:created xsi:type="dcterms:W3CDTF">2019-03-29T08:08:05Z</dcterms:created>
  <dcterms:modified xsi:type="dcterms:W3CDTF">2019-04-05T08:19:26Z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  <property fmtid="{D5CDD505-2E9C-101B-9397-08002B2CF9AE}" pid="3" name="AuthorIds_UIVersion_3072">
    <vt:lpwstr>18</vt:lpwstr>
  </property>
</Properties>
</file>