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835" windowHeight="7155"/>
  </bookViews>
  <sheets>
    <sheet name="Sheet1" sheetId="1" r:id="rId1"/>
    <sheet name="Transaction Caliculation" sheetId="2" r:id="rId2"/>
  </sheets>
  <calcPr calcId="125725"/>
</workbook>
</file>

<file path=xl/calcChain.xml><?xml version="1.0" encoding="utf-8"?>
<calcChain xmlns="http://schemas.openxmlformats.org/spreadsheetml/2006/main">
  <c r="I22" i="2"/>
  <c r="H22"/>
  <c r="G22"/>
  <c r="F22"/>
  <c r="E22"/>
  <c r="D22"/>
  <c r="C22"/>
  <c r="I17" l="1"/>
  <c r="I18" s="1"/>
  <c r="H17"/>
  <c r="H18" s="1"/>
  <c r="H19" s="1"/>
  <c r="H23" s="1"/>
  <c r="G17"/>
  <c r="G18" s="1"/>
  <c r="G19" s="1"/>
  <c r="G23" s="1"/>
  <c r="F17"/>
  <c r="E17"/>
  <c r="E18" s="1"/>
  <c r="D17"/>
  <c r="D18" s="1"/>
  <c r="D19" s="1"/>
  <c r="D23" s="1"/>
  <c r="C17"/>
  <c r="I15"/>
  <c r="H15"/>
  <c r="G15"/>
  <c r="F15"/>
  <c r="E15"/>
  <c r="D15"/>
  <c r="C15"/>
  <c r="C18" l="1"/>
  <c r="C19" s="1"/>
  <c r="C23" s="1"/>
  <c r="E16"/>
  <c r="E20" s="1"/>
  <c r="E21"/>
  <c r="I16"/>
  <c r="I20" s="1"/>
  <c r="I21"/>
  <c r="D16"/>
  <c r="D20" s="1"/>
  <c r="D21"/>
  <c r="H16"/>
  <c r="H20" s="1"/>
  <c r="H21"/>
  <c r="C16"/>
  <c r="C20" s="1"/>
  <c r="C21"/>
  <c r="G16"/>
  <c r="G20" s="1"/>
  <c r="G21"/>
  <c r="F16"/>
  <c r="F20" s="1"/>
  <c r="F21"/>
  <c r="F18"/>
  <c r="F19" s="1"/>
  <c r="F23" s="1"/>
  <c r="E19"/>
  <c r="E23" s="1"/>
  <c r="I19"/>
  <c r="I23" s="1"/>
</calcChain>
</file>

<file path=xl/comments1.xml><?xml version="1.0" encoding="utf-8"?>
<comments xmlns="http://schemas.openxmlformats.org/spreadsheetml/2006/main">
  <authors>
    <author>BSI00317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成約率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1契約あたりの台数
※ファイナンスリースでは1.1</t>
        </r>
      </text>
    </comment>
  </commentList>
</comments>
</file>

<file path=xl/sharedStrings.xml><?xml version="1.0" encoding="utf-8"?>
<sst xmlns="http://schemas.openxmlformats.org/spreadsheetml/2006/main" count="171" uniqueCount="147">
  <si>
    <t>Availability</t>
    <phoneticPr fontId="2"/>
  </si>
  <si>
    <t>business continuity plan in case of system failure</t>
    <phoneticPr fontId="2"/>
  </si>
  <si>
    <t>Recovery Time Objective</t>
    <phoneticPr fontId="2"/>
  </si>
  <si>
    <t>Recovery Point Objective</t>
    <phoneticPr fontId="2"/>
  </si>
  <si>
    <t>DR</t>
    <phoneticPr fontId="2"/>
  </si>
  <si>
    <t>Performance</t>
    <phoneticPr fontId="2"/>
  </si>
  <si>
    <t>number of users</t>
    <phoneticPr fontId="2"/>
  </si>
  <si>
    <t>Scalability</t>
    <phoneticPr fontId="2"/>
  </si>
  <si>
    <t>Operation</t>
    <phoneticPr fontId="2"/>
  </si>
  <si>
    <t>interface with external system</t>
    <phoneticPr fontId="2"/>
  </si>
  <si>
    <t>none</t>
    <phoneticPr fontId="2"/>
  </si>
  <si>
    <t>service desk</t>
    <phoneticPr fontId="2"/>
  </si>
  <si>
    <t>Migration</t>
    <phoneticPr fontId="2"/>
  </si>
  <si>
    <t>migrate existing data to new system</t>
    <phoneticPr fontId="2"/>
  </si>
  <si>
    <t>Security</t>
    <phoneticPr fontId="2"/>
  </si>
  <si>
    <t>category</t>
    <phoneticPr fontId="2"/>
  </si>
  <si>
    <t>desired screen response time</t>
    <phoneticPr fontId="2"/>
  </si>
  <si>
    <t>system capacity can be easily extended</t>
    <phoneticPr fontId="2"/>
  </si>
  <si>
    <t>audit</t>
    <phoneticPr fontId="2"/>
  </si>
  <si>
    <t>allowable unplanned down time</t>
    <phoneticPr fontId="2"/>
  </si>
  <si>
    <t>backup OS &amp; Application</t>
    <phoneticPr fontId="2"/>
  </si>
  <si>
    <t>backup OS &amp; Application retention</t>
    <phoneticPr fontId="2"/>
  </si>
  <si>
    <t>daily full backup, send daily to 2nd location by MC Logi</t>
    <phoneticPr fontId="2"/>
  </si>
  <si>
    <t>(BSI standard using CA Monitoring)</t>
    <phoneticPr fontId="2"/>
  </si>
  <si>
    <t>user inputs necessary data by manual before go live</t>
    <phoneticPr fontId="2"/>
  </si>
  <si>
    <t>number of concurrent users</t>
  </si>
  <si>
    <t>9 weeks (same as ACA)</t>
    <phoneticPr fontId="2"/>
  </si>
  <si>
    <t>user -&gt; ITD Helpdesk -&gt; BSI Helpdesk -&gt; BSI consultant (same as ACA)</t>
    <phoneticPr fontId="2"/>
  </si>
  <si>
    <t>Misc.</t>
    <phoneticPr fontId="2"/>
  </si>
  <si>
    <t>service time</t>
    <phoneticPr fontId="2"/>
  </si>
  <si>
    <t>requirements</t>
    <phoneticPr fontId="2"/>
  </si>
  <si>
    <t>only for business day &amp; hour</t>
    <phoneticPr fontId="2"/>
  </si>
  <si>
    <t>remarks</t>
    <phoneticPr fontId="2"/>
  </si>
  <si>
    <t>support time</t>
    <phoneticPr fontId="2"/>
  </si>
  <si>
    <t>from 8 AM to 5 PM</t>
    <phoneticPr fontId="2"/>
  </si>
  <si>
    <t>half day / day</t>
    <phoneticPr fontId="2"/>
  </si>
  <si>
    <t>none</t>
    <phoneticPr fontId="2"/>
  </si>
  <si>
    <t>none (same as ACA)</t>
    <phoneticPr fontId="2"/>
  </si>
  <si>
    <t>48 hours (same as ACA)</t>
    <phoneticPr fontId="2"/>
  </si>
  <si>
    <t>maximum 8 weeks to HW delivery, plus 1 week to configure</t>
    <phoneticPr fontId="2"/>
  </si>
  <si>
    <t>system capacity can be extended when the resource was not sufficient</t>
    <phoneticPr fontId="2"/>
  </si>
  <si>
    <t>backup Database (daily)</t>
    <phoneticPr fontId="2"/>
  </si>
  <si>
    <t>backup Database retention (daily)</t>
    <phoneticPr fontId="2"/>
  </si>
  <si>
    <t>monthly full backup</t>
    <phoneticPr fontId="2"/>
  </si>
  <si>
    <t>3 years</t>
    <phoneticPr fontId="2"/>
  </si>
  <si>
    <t>4 weeks</t>
    <phoneticPr fontId="2"/>
  </si>
  <si>
    <t>data will be overwritten 4 weeks after</t>
    <phoneticPr fontId="2"/>
  </si>
  <si>
    <t>Full image backup conduct for every month or on demand (before big change)</t>
    <phoneticPr fontId="2"/>
  </si>
  <si>
    <t>3 month</t>
    <phoneticPr fontId="2"/>
  </si>
  <si>
    <t>monitoring terms</t>
    <phoneticPr fontId="2"/>
  </si>
  <si>
    <t>15 (as of Oct. 2014) -&gt; 100 (as of March 2015)</t>
    <phoneticPr fontId="2"/>
  </si>
  <si>
    <t>including HO, Surabaya‎, Medan, Semarang, Bandung and Bali</t>
    <phoneticPr fontId="2"/>
  </si>
  <si>
    <t>about 10 - 30</t>
    <phoneticPr fontId="2"/>
  </si>
  <si>
    <t>using typical assumption, 10-20% of users = 20 + 10 allowance =&gt; 30</t>
    <phoneticPr fontId="2"/>
  </si>
  <si>
    <t>1500 at March of 2015, 10000 as of 2020</t>
    <phoneticPr fontId="2"/>
  </si>
  <si>
    <t>growth of units (contracts)</t>
    <phoneticPr fontId="2"/>
  </si>
  <si>
    <t>virus protection</t>
    <phoneticPr fontId="2"/>
  </si>
  <si>
    <t>access control</t>
    <phoneticPr fontId="2"/>
  </si>
  <si>
    <t>role base, considered by application design, not infrastructure</t>
    <phoneticPr fontId="2"/>
  </si>
  <si>
    <t>number of typical transaction</t>
    <phoneticPr fontId="2"/>
  </si>
  <si>
    <t>target value = 5 sec for online screen (same as confins, 80% of all response)</t>
    <phoneticPr fontId="2"/>
  </si>
  <si>
    <t>not including report, same as Confins</t>
    <phoneticPr fontId="2"/>
  </si>
  <si>
    <t>Symantec (using BSI standard virus protection for servers)</t>
    <phoneticPr fontId="2"/>
  </si>
  <si>
    <t>identify user using Dipo Star Domain LDAP services</t>
    <phoneticPr fontId="2"/>
  </si>
  <si>
    <t>users are authenticated when they login to PC (Dipo Star domain)</t>
    <phoneticPr fontId="2"/>
  </si>
  <si>
    <t>QA</t>
    <phoneticPr fontId="2"/>
  </si>
  <si>
    <t>Development</t>
    <phoneticPr fontId="2"/>
  </si>
  <si>
    <t>System Structure Image</t>
    <phoneticPr fontId="2"/>
  </si>
  <si>
    <t>To Be Implemented On</t>
    <phoneticPr fontId="2"/>
  </si>
  <si>
    <t>2 windows instances</t>
    <phoneticPr fontId="2"/>
  </si>
  <si>
    <t>to be hosted in BSI Senayan Datacenter</t>
    <phoneticPr fontId="2"/>
  </si>
  <si>
    <t>Utilize DSF idling machine (IBM X346, Xeon 3.0GHz, 4GB RAM, 73.4 GB HDD x 3)</t>
    <phoneticPr fontId="2"/>
  </si>
  <si>
    <t>Utilize DSF idling machine (IBM X346, Xeon 3.2GHz, 5GB RAM, 73.4 GB HDD x 3)</t>
    <phoneticPr fontId="2"/>
  </si>
  <si>
    <t>1 windows instance</t>
    <phoneticPr fontId="2"/>
  </si>
  <si>
    <t>Purpose</t>
    <phoneticPr fontId="2"/>
  </si>
  <si>
    <t>terms to be confirmed</t>
  </si>
  <si>
    <t>only for Production environment</t>
  </si>
  <si>
    <t>system can be stopped on non business working day (public &amp; company holiday)</t>
  </si>
  <si>
    <t>at the beginning 50% availability will be enough</t>
  </si>
  <si>
    <t>backup Database (monthly)</t>
  </si>
  <si>
    <t>backup Database retention (monthly)</t>
  </si>
  <si>
    <t>user authentication</t>
  </si>
  <si>
    <t>Production</t>
  </si>
  <si>
    <t>Operating Lease is not subjects to be audited</t>
    <phoneticPr fontId="2"/>
  </si>
  <si>
    <t>none</t>
    <phoneticPr fontId="2"/>
  </si>
  <si>
    <t>Rough System Structure</t>
    <phoneticPr fontId="2"/>
  </si>
  <si>
    <t>Non-Functional Requirements for Operating Lease System</t>
    <phoneticPr fontId="2"/>
  </si>
  <si>
    <t>Discussed</t>
    <phoneticPr fontId="2"/>
  </si>
  <si>
    <t>Attendee</t>
    <phoneticPr fontId="2"/>
  </si>
  <si>
    <t>DSF) Hosokawa, Kuswandi, Edi Fitra</t>
    <phoneticPr fontId="2"/>
  </si>
  <si>
    <t>BSI) Yulhendri, Koibuchi</t>
    <phoneticPr fontId="2"/>
  </si>
  <si>
    <t>June 28th, 2014. 13.30 － 15.00</t>
    <phoneticPr fontId="2"/>
  </si>
  <si>
    <t>Venue</t>
    <phoneticPr fontId="2"/>
  </si>
  <si>
    <t>DSF Meeting Room 7</t>
    <phoneticPr fontId="2"/>
  </si>
  <si>
    <t>current condition</t>
    <phoneticPr fontId="2"/>
  </si>
  <si>
    <t>BSI Virtual Environment in Senayan Datacenter</t>
    <phoneticPr fontId="2"/>
  </si>
  <si>
    <t>To consider the scalability (miminum start &amp; unpredictable growth), virtual environemnt</t>
    <phoneticPr fontId="2"/>
  </si>
  <si>
    <t>is suitable for this system. Actually we cannnot estimate concrete sizing at this point.</t>
    <phoneticPr fontId="2"/>
  </si>
  <si>
    <t>To rediuce cost, we will utilize existing idling server</t>
    <phoneticPr fontId="2"/>
  </si>
  <si>
    <t>Actual strage size is depends on RAID confuiguration</t>
    <phoneticPr fontId="2"/>
  </si>
  <si>
    <t>Success Ratio</t>
    <phoneticPr fontId="2"/>
  </si>
  <si>
    <t>Value</t>
    <phoneticPr fontId="2"/>
  </si>
  <si>
    <t># of Vehicle / Contract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</si>
  <si>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</si>
  <si>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</si>
  <si>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</si>
  <si>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</si>
  <si>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Business Day / year</t>
    <phoneticPr fontId="2"/>
  </si>
  <si>
    <t># of Regular Maintenance / year</t>
    <phoneticPr fontId="2"/>
  </si>
  <si>
    <t>⑤</t>
    <phoneticPr fontId="2"/>
  </si>
  <si>
    <t>⑥</t>
    <phoneticPr fontId="2"/>
  </si>
  <si>
    <t>⑦</t>
    <phoneticPr fontId="2"/>
  </si>
  <si>
    <t># of Maintanance / Month = ⑥ + ⑦</t>
    <phoneticPr fontId="2"/>
  </si>
  <si>
    <t>・・・</t>
    <phoneticPr fontId="2"/>
  </si>
  <si>
    <t>Basic Parameters (assumed preconditions)</t>
    <phoneticPr fontId="2"/>
  </si>
  <si>
    <t>Quotation / day = ⑤ ÷ γ</t>
    <phoneticPr fontId="2"/>
  </si>
  <si>
    <t>Agreement / day = ④ ÷ γ</t>
    <phoneticPr fontId="2"/>
  </si>
  <si>
    <t>Ratio of using Giro for Billing</t>
    <phoneticPr fontId="2"/>
  </si>
  <si>
    <t>α</t>
    <phoneticPr fontId="2"/>
  </si>
  <si>
    <t>β</t>
    <phoneticPr fontId="2"/>
  </si>
  <si>
    <t>δ</t>
    <phoneticPr fontId="2"/>
  </si>
  <si>
    <t>ε</t>
    <phoneticPr fontId="2"/>
  </si>
  <si>
    <t>Remarks</t>
    <phoneticPr fontId="2"/>
  </si>
  <si>
    <t xml:space="preserve"> 1 time per 3 month</t>
    <phoneticPr fontId="2"/>
  </si>
  <si>
    <t xml:space="preserve"> 10% of regular maintenance</t>
    <phoneticPr fontId="2"/>
  </si>
  <si>
    <t xml:space="preserve"> 70% by invoice, 30% by giro</t>
    <phoneticPr fontId="2"/>
  </si>
  <si>
    <t>⑧</t>
    <phoneticPr fontId="2"/>
  </si>
  <si>
    <t>Business Day / month</t>
    <phoneticPr fontId="2"/>
  </si>
  <si>
    <t># of Unit per Agreement</t>
    <phoneticPr fontId="2"/>
  </si>
  <si>
    <t>Irregular Maintenance Ratio</t>
    <phoneticPr fontId="2"/>
  </si>
  <si>
    <t>γ</t>
    <phoneticPr fontId="2"/>
  </si>
  <si>
    <t># of Regular Maintanance / Month = ③ x γ ÷ 12</t>
    <phoneticPr fontId="2"/>
  </si>
  <si>
    <t># of Irregular Maintanance / Month = ⑥ x ε</t>
    <phoneticPr fontId="2"/>
  </si>
  <si>
    <t>Work Order / day = ⑧ ÷ ζ</t>
    <phoneticPr fontId="2"/>
  </si>
  <si>
    <t>η</t>
    <phoneticPr fontId="2"/>
  </si>
  <si>
    <t>θ</t>
    <phoneticPr fontId="2"/>
  </si>
  <si>
    <t>ζ</t>
    <phoneticPr fontId="2"/>
  </si>
  <si>
    <t>Invoice / day = ③ ÷ δ ÷ ζ x (1-θ)</t>
    <phoneticPr fontId="2"/>
  </si>
  <si>
    <t>Basic Assumptions</t>
    <phoneticPr fontId="2"/>
  </si>
  <si>
    <t>New Transaction (unit) / year</t>
    <phoneticPr fontId="2"/>
  </si>
  <si>
    <t>Expire Transaction / year</t>
    <phoneticPr fontId="2"/>
  </si>
  <si>
    <t>Outstanding / year</t>
    <phoneticPr fontId="2"/>
  </si>
  <si>
    <t># of Contract  / year = ① ÷ β</t>
    <phoneticPr fontId="2"/>
  </si>
  <si>
    <t># of Quotation / year = ④ ÷ α</t>
    <phoneticPr fontId="2"/>
  </si>
  <si>
    <t>as of March 2016 (see Transaction Caliculation Sheet)</t>
    <phoneticPr fontId="2"/>
  </si>
  <si>
    <t>Quotation - 30/day, Invoice - 5/day, Agreement - 0.5/day, Work Order - 2/week</t>
    <phoneticPr fontId="2"/>
  </si>
  <si>
    <t>Quotation - 15/day, Invoice - 62/day, Agreement - 3/day, Work Order - 65/day</t>
    <phoneticPr fontId="2"/>
  </si>
</sst>
</file>

<file path=xl/styles.xml><?xml version="1.0" encoding="utf-8"?>
<styleSheet xmlns="http://schemas.openxmlformats.org/spreadsheetml/2006/main">
  <numFmts count="1">
    <numFmt numFmtId="176" formatCode="0.0%"/>
  </numFmts>
  <fonts count="9">
    <font>
      <sz val="11"/>
      <color theme="1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u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theme="1"/>
      <name val="メイリオ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rgb="FF0070C0"/>
      <name val="メイリオ"/>
      <family val="3"/>
      <charset val="128"/>
    </font>
    <font>
      <strike/>
      <sz val="9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9" xfId="0" applyFont="1" applyBorder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0" xfId="0" quotePrefix="1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4" xfId="0" applyFont="1" applyBorder="1">
      <alignment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5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7" xfId="0" applyFont="1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176" fontId="5" fillId="0" borderId="10" xfId="0" applyNumberFormat="1" applyFont="1" applyBorder="1">
      <alignment vertical="center"/>
    </xf>
    <xf numFmtId="0" fontId="5" fillId="0" borderId="10" xfId="0" applyNumberFormat="1" applyFont="1" applyBorder="1">
      <alignment vertical="center"/>
    </xf>
    <xf numFmtId="0" fontId="5" fillId="0" borderId="10" xfId="0" applyFont="1" applyBorder="1">
      <alignment vertical="center"/>
    </xf>
    <xf numFmtId="176" fontId="5" fillId="0" borderId="11" xfId="0" applyNumberFormat="1" applyFont="1" applyBorder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23" xfId="0" applyFont="1" applyBorder="1">
      <alignment vertical="center"/>
    </xf>
    <xf numFmtId="0" fontId="5" fillId="2" borderId="24" xfId="0" applyFont="1" applyFill="1" applyBorder="1" applyAlignment="1">
      <alignment horizontal="center" vertical="center"/>
    </xf>
    <xf numFmtId="0" fontId="5" fillId="0" borderId="25" xfId="0" applyFont="1" applyBorder="1">
      <alignment vertical="center"/>
    </xf>
    <xf numFmtId="0" fontId="5" fillId="0" borderId="26" xfId="0" applyFont="1" applyBorder="1">
      <alignment vertical="center"/>
    </xf>
    <xf numFmtId="0" fontId="5" fillId="0" borderId="27" xfId="0" applyFont="1" applyBorder="1">
      <alignment vertical="center"/>
    </xf>
    <xf numFmtId="0" fontId="4" fillId="0" borderId="10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26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7" fillId="0" borderId="27" xfId="0" applyFont="1" applyBorder="1">
      <alignment vertical="center"/>
    </xf>
    <xf numFmtId="0" fontId="7" fillId="0" borderId="22" xfId="0" applyFont="1" applyBorder="1">
      <alignment vertical="center"/>
    </xf>
    <xf numFmtId="0" fontId="7" fillId="0" borderId="23" xfId="0" applyFont="1" applyBorder="1">
      <alignment vertical="center"/>
    </xf>
    <xf numFmtId="0" fontId="8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39</xdr:row>
      <xdr:rowOff>66675</xdr:rowOff>
    </xdr:from>
    <xdr:to>
      <xdr:col>1</xdr:col>
      <xdr:colOff>1457326</xdr:colOff>
      <xdr:row>43</xdr:row>
      <xdr:rowOff>9525</xdr:rowOff>
    </xdr:to>
    <xdr:sp macro="" textlink="">
      <xdr:nvSpPr>
        <xdr:cNvPr id="2" name="テキスト ボックス 1"/>
        <xdr:cNvSpPr txBox="1"/>
      </xdr:nvSpPr>
      <xdr:spPr>
        <a:xfrm>
          <a:off x="1000125" y="4638675"/>
          <a:ext cx="1285876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 &amp; Application</a:t>
          </a:r>
        </a:p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1619250</xdr:colOff>
      <xdr:row>39</xdr:row>
      <xdr:rowOff>66675</xdr:rowOff>
    </xdr:from>
    <xdr:to>
      <xdr:col>1</xdr:col>
      <xdr:colOff>2905126</xdr:colOff>
      <xdr:row>43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2447925" y="4791075"/>
          <a:ext cx="1285876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Database</a:t>
          </a:r>
        </a:p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44</xdr:row>
      <xdr:rowOff>57150</xdr:rowOff>
    </xdr:from>
    <xdr:to>
      <xdr:col>1</xdr:col>
      <xdr:colOff>2781300</xdr:colOff>
      <xdr:row>48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1000125" y="5391150"/>
          <a:ext cx="26098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 &amp; Application &amp; Database</a:t>
          </a:r>
        </a:p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49</xdr:row>
      <xdr:rowOff>66675</xdr:rowOff>
    </xdr:from>
    <xdr:to>
      <xdr:col>1</xdr:col>
      <xdr:colOff>2781300</xdr:colOff>
      <xdr:row>53</xdr:row>
      <xdr:rowOff>9525</xdr:rowOff>
    </xdr:to>
    <xdr:sp macro="" textlink="">
      <xdr:nvSpPr>
        <xdr:cNvPr id="5" name="テキスト ボックス 4"/>
        <xdr:cNvSpPr txBox="1"/>
      </xdr:nvSpPr>
      <xdr:spPr>
        <a:xfrm>
          <a:off x="1000125" y="6162675"/>
          <a:ext cx="26098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Web &amp; Application &amp; Database</a:t>
          </a:r>
        </a:p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1485900</xdr:colOff>
      <xdr:row>0</xdr:row>
      <xdr:rowOff>95250</xdr:rowOff>
    </xdr:from>
    <xdr:to>
      <xdr:col>2</xdr:col>
      <xdr:colOff>2457450</xdr:colOff>
      <xdr:row>6</xdr:row>
      <xdr:rowOff>57150</xdr:rowOff>
    </xdr:to>
    <xdr:sp macro="" textlink="">
      <xdr:nvSpPr>
        <xdr:cNvPr id="6" name="テキスト ボックス 5"/>
        <xdr:cNvSpPr txBox="1"/>
      </xdr:nvSpPr>
      <xdr:spPr>
        <a:xfrm>
          <a:off x="5362575" y="95250"/>
          <a:ext cx="9715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2457450</xdr:colOff>
      <xdr:row>0</xdr:row>
      <xdr:rowOff>95250</xdr:rowOff>
    </xdr:from>
    <xdr:to>
      <xdr:col>2</xdr:col>
      <xdr:colOff>3429000</xdr:colOff>
      <xdr:row>6</xdr:row>
      <xdr:rowOff>57150</xdr:rowOff>
    </xdr:to>
    <xdr:sp macro="" textlink="">
      <xdr:nvSpPr>
        <xdr:cNvPr id="7" name="テキスト ボックス 6"/>
        <xdr:cNvSpPr txBox="1"/>
      </xdr:nvSpPr>
      <xdr:spPr>
        <a:xfrm>
          <a:off x="6334125" y="95250"/>
          <a:ext cx="9715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1485900</xdr:colOff>
      <xdr:row>0</xdr:row>
      <xdr:rowOff>104774</xdr:rowOff>
    </xdr:from>
    <xdr:to>
      <xdr:col>2</xdr:col>
      <xdr:colOff>2457450</xdr:colOff>
      <xdr:row>2</xdr:row>
      <xdr:rowOff>9525</xdr:rowOff>
    </xdr:to>
    <xdr:sp macro="" textlink="">
      <xdr:nvSpPr>
        <xdr:cNvPr id="8" name="テキスト ボックス 7"/>
        <xdr:cNvSpPr txBox="1"/>
      </xdr:nvSpPr>
      <xdr:spPr>
        <a:xfrm>
          <a:off x="5362575" y="104774"/>
          <a:ext cx="971550" cy="209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800">
              <a:latin typeface="Meiryo UI" pitchFamily="50" charset="-128"/>
              <a:ea typeface="Meiryo UI" pitchFamily="50" charset="-128"/>
              <a:cs typeface="Meiryo UI" pitchFamily="50" charset="-128"/>
            </a:rPr>
            <a:t>DSF</a:t>
          </a:r>
          <a:endParaRPr kumimoji="1" lang="ja-JP" altLang="en-US" sz="8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2457450</xdr:colOff>
      <xdr:row>0</xdr:row>
      <xdr:rowOff>104774</xdr:rowOff>
    </xdr:from>
    <xdr:to>
      <xdr:col>2</xdr:col>
      <xdr:colOff>3429000</xdr:colOff>
      <xdr:row>2</xdr:row>
      <xdr:rowOff>9525</xdr:rowOff>
    </xdr:to>
    <xdr:sp macro="" textlink="">
      <xdr:nvSpPr>
        <xdr:cNvPr id="9" name="テキスト ボックス 8"/>
        <xdr:cNvSpPr txBox="1"/>
      </xdr:nvSpPr>
      <xdr:spPr>
        <a:xfrm>
          <a:off x="6334125" y="104774"/>
          <a:ext cx="971550" cy="209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800">
              <a:latin typeface="Meiryo UI" pitchFamily="50" charset="-128"/>
              <a:ea typeface="Meiryo UI" pitchFamily="50" charset="-128"/>
              <a:cs typeface="Meiryo UI" pitchFamily="50" charset="-128"/>
            </a:rPr>
            <a:t>BSI</a:t>
          </a:r>
          <a:endParaRPr kumimoji="1" lang="ja-JP" altLang="en-US" sz="8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23</xdr:row>
      <xdr:rowOff>114300</xdr:rowOff>
    </xdr:from>
    <xdr:to>
      <xdr:col>4</xdr:col>
      <xdr:colOff>666750</xdr:colOff>
      <xdr:row>26</xdr:row>
      <xdr:rowOff>180975</xdr:rowOff>
    </xdr:to>
    <xdr:sp macro="" textlink="">
      <xdr:nvSpPr>
        <xdr:cNvPr id="2" name="上矢印 1"/>
        <xdr:cNvSpPr/>
      </xdr:nvSpPr>
      <xdr:spPr>
        <a:xfrm>
          <a:off x="5695950" y="4495800"/>
          <a:ext cx="638175" cy="6381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topLeftCell="C1" zoomScaleNormal="100" workbookViewId="0">
      <selection activeCell="C31" sqref="C31"/>
    </sheetView>
  </sheetViews>
  <sheetFormatPr defaultRowHeight="12"/>
  <cols>
    <col min="1" max="1" width="10.875" style="1" bestFit="1" customWidth="1"/>
    <col min="2" max="2" width="40" style="1" bestFit="1" customWidth="1"/>
    <col min="3" max="3" width="72.125" style="1" bestFit="1" customWidth="1"/>
    <col min="4" max="4" width="63.125" style="1" bestFit="1" customWidth="1"/>
    <col min="5" max="16384" width="9" style="1"/>
  </cols>
  <sheetData>
    <row r="1" spans="1:4">
      <c r="A1" s="24" t="s">
        <v>86</v>
      </c>
      <c r="B1" s="19"/>
    </row>
    <row r="3" spans="1:4">
      <c r="A3" s="12" t="s">
        <v>87</v>
      </c>
      <c r="B3" s="13" t="s">
        <v>91</v>
      </c>
    </row>
    <row r="4" spans="1:4">
      <c r="A4" s="15" t="s">
        <v>92</v>
      </c>
      <c r="B4" s="16" t="s">
        <v>93</v>
      </c>
    </row>
    <row r="5" spans="1:4">
      <c r="A5" s="9" t="s">
        <v>88</v>
      </c>
      <c r="B5" s="3" t="s">
        <v>89</v>
      </c>
    </row>
    <row r="6" spans="1:4">
      <c r="A6" s="10"/>
      <c r="B6" s="5" t="s">
        <v>90</v>
      </c>
    </row>
    <row r="8" spans="1:4">
      <c r="A8" s="6" t="s">
        <v>15</v>
      </c>
      <c r="B8" s="8" t="s">
        <v>75</v>
      </c>
      <c r="C8" s="7" t="s">
        <v>30</v>
      </c>
      <c r="D8" s="17" t="s">
        <v>32</v>
      </c>
    </row>
    <row r="9" spans="1:4">
      <c r="A9" s="14" t="s">
        <v>7</v>
      </c>
      <c r="B9" s="15" t="s">
        <v>17</v>
      </c>
      <c r="C9" s="16" t="s">
        <v>40</v>
      </c>
      <c r="D9" s="15" t="s">
        <v>76</v>
      </c>
    </row>
    <row r="10" spans="1:4">
      <c r="A10" s="2" t="s">
        <v>0</v>
      </c>
      <c r="B10" s="9" t="s">
        <v>29</v>
      </c>
      <c r="C10" s="3" t="s">
        <v>31</v>
      </c>
      <c r="D10" s="9" t="s">
        <v>77</v>
      </c>
    </row>
    <row r="11" spans="1:4">
      <c r="A11" s="2"/>
      <c r="B11" s="9" t="s">
        <v>33</v>
      </c>
      <c r="C11" s="3" t="s">
        <v>34</v>
      </c>
      <c r="D11" s="9"/>
    </row>
    <row r="12" spans="1:4">
      <c r="A12" s="2"/>
      <c r="B12" s="9" t="s">
        <v>19</v>
      </c>
      <c r="C12" s="3" t="s">
        <v>35</v>
      </c>
      <c r="D12" s="9" t="s">
        <v>78</v>
      </c>
    </row>
    <row r="13" spans="1:4">
      <c r="A13" s="2"/>
      <c r="B13" s="9" t="s">
        <v>1</v>
      </c>
      <c r="C13" s="3" t="s">
        <v>36</v>
      </c>
      <c r="D13" s="9"/>
    </row>
    <row r="14" spans="1:4">
      <c r="A14" s="2"/>
      <c r="B14" s="9" t="s">
        <v>2</v>
      </c>
      <c r="C14" s="3" t="s">
        <v>26</v>
      </c>
      <c r="D14" s="9" t="s">
        <v>39</v>
      </c>
    </row>
    <row r="15" spans="1:4">
      <c r="A15" s="2"/>
      <c r="B15" s="9" t="s">
        <v>3</v>
      </c>
      <c r="C15" s="3" t="s">
        <v>38</v>
      </c>
      <c r="D15" s="9"/>
    </row>
    <row r="16" spans="1:4">
      <c r="A16" s="2"/>
      <c r="B16" s="9" t="s">
        <v>4</v>
      </c>
      <c r="C16" s="3" t="s">
        <v>37</v>
      </c>
      <c r="D16" s="9"/>
    </row>
    <row r="17" spans="1:4">
      <c r="A17" s="11" t="s">
        <v>8</v>
      </c>
      <c r="B17" s="12" t="s">
        <v>41</v>
      </c>
      <c r="C17" s="13" t="s">
        <v>22</v>
      </c>
      <c r="D17" s="12" t="s">
        <v>76</v>
      </c>
    </row>
    <row r="18" spans="1:4">
      <c r="A18" s="2"/>
      <c r="B18" s="9" t="s">
        <v>42</v>
      </c>
      <c r="C18" s="3" t="s">
        <v>45</v>
      </c>
      <c r="D18" s="9" t="s">
        <v>46</v>
      </c>
    </row>
    <row r="19" spans="1:4">
      <c r="A19" s="2"/>
      <c r="B19" s="9" t="s">
        <v>79</v>
      </c>
      <c r="C19" s="3" t="s">
        <v>43</v>
      </c>
      <c r="D19" s="9" t="s">
        <v>76</v>
      </c>
    </row>
    <row r="20" spans="1:4">
      <c r="A20" s="2"/>
      <c r="B20" s="9" t="s">
        <v>80</v>
      </c>
      <c r="C20" s="3" t="s">
        <v>44</v>
      </c>
      <c r="D20" s="9"/>
    </row>
    <row r="21" spans="1:4">
      <c r="A21" s="2"/>
      <c r="B21" s="9" t="s">
        <v>20</v>
      </c>
      <c r="C21" s="3" t="s">
        <v>47</v>
      </c>
      <c r="D21" s="9" t="s">
        <v>76</v>
      </c>
    </row>
    <row r="22" spans="1:4">
      <c r="A22" s="2"/>
      <c r="B22" s="9" t="s">
        <v>21</v>
      </c>
      <c r="C22" s="3" t="s">
        <v>48</v>
      </c>
      <c r="D22" s="9"/>
    </row>
    <row r="23" spans="1:4">
      <c r="A23" s="2"/>
      <c r="B23" s="9" t="s">
        <v>49</v>
      </c>
      <c r="C23" s="3" t="s">
        <v>23</v>
      </c>
      <c r="D23" s="9" t="s">
        <v>76</v>
      </c>
    </row>
    <row r="24" spans="1:4">
      <c r="A24" s="2"/>
      <c r="B24" s="9" t="s">
        <v>9</v>
      </c>
      <c r="C24" s="3" t="s">
        <v>10</v>
      </c>
      <c r="D24" s="9"/>
    </row>
    <row r="25" spans="1:4">
      <c r="A25" s="4"/>
      <c r="B25" s="10" t="s">
        <v>11</v>
      </c>
      <c r="C25" s="5" t="s">
        <v>27</v>
      </c>
      <c r="D25" s="10"/>
    </row>
    <row r="26" spans="1:4">
      <c r="A26" s="11" t="s">
        <v>5</v>
      </c>
      <c r="B26" s="12" t="s">
        <v>6</v>
      </c>
      <c r="C26" s="13" t="s">
        <v>50</v>
      </c>
      <c r="D26" s="9" t="s">
        <v>51</v>
      </c>
    </row>
    <row r="27" spans="1:4">
      <c r="A27" s="2"/>
      <c r="B27" s="9" t="s">
        <v>25</v>
      </c>
      <c r="C27" s="3" t="s">
        <v>52</v>
      </c>
      <c r="D27" s="9" t="s">
        <v>53</v>
      </c>
    </row>
    <row r="28" spans="1:4">
      <c r="A28" s="2"/>
      <c r="B28" s="9" t="s">
        <v>55</v>
      </c>
      <c r="C28" s="3" t="s">
        <v>54</v>
      </c>
      <c r="D28" s="18"/>
    </row>
    <row r="29" spans="1:4">
      <c r="A29" s="2"/>
      <c r="B29" s="9" t="s">
        <v>59</v>
      </c>
      <c r="C29" s="64" t="s">
        <v>145</v>
      </c>
      <c r="D29" s="55" t="s">
        <v>94</v>
      </c>
    </row>
    <row r="30" spans="1:4">
      <c r="A30" s="2"/>
      <c r="B30" s="9"/>
      <c r="C30" s="25" t="s">
        <v>146</v>
      </c>
      <c r="D30" s="55" t="s">
        <v>144</v>
      </c>
    </row>
    <row r="31" spans="1:4">
      <c r="A31" s="4"/>
      <c r="B31" s="10" t="s">
        <v>16</v>
      </c>
      <c r="C31" s="5" t="s">
        <v>60</v>
      </c>
      <c r="D31" s="9" t="s">
        <v>61</v>
      </c>
    </row>
    <row r="32" spans="1:4">
      <c r="A32" s="2" t="s">
        <v>12</v>
      </c>
      <c r="B32" s="9" t="s">
        <v>13</v>
      </c>
      <c r="C32" s="3" t="s">
        <v>24</v>
      </c>
      <c r="D32" s="12"/>
    </row>
    <row r="33" spans="1:4">
      <c r="A33" s="11" t="s">
        <v>14</v>
      </c>
      <c r="B33" s="12" t="s">
        <v>56</v>
      </c>
      <c r="C33" s="13" t="s">
        <v>62</v>
      </c>
      <c r="D33" s="12"/>
    </row>
    <row r="34" spans="1:4">
      <c r="A34" s="2"/>
      <c r="B34" s="9" t="s">
        <v>81</v>
      </c>
      <c r="C34" s="3" t="s">
        <v>63</v>
      </c>
      <c r="D34" s="9" t="s">
        <v>64</v>
      </c>
    </row>
    <row r="35" spans="1:4">
      <c r="A35" s="4"/>
      <c r="B35" s="10" t="s">
        <v>57</v>
      </c>
      <c r="C35" s="5" t="s">
        <v>58</v>
      </c>
      <c r="D35" s="10"/>
    </row>
    <row r="36" spans="1:4">
      <c r="A36" s="14" t="s">
        <v>28</v>
      </c>
      <c r="B36" s="15" t="s">
        <v>18</v>
      </c>
      <c r="C36" s="16" t="s">
        <v>84</v>
      </c>
      <c r="D36" s="15" t="s">
        <v>83</v>
      </c>
    </row>
    <row r="38" spans="1:4">
      <c r="A38" s="1" t="s">
        <v>85</v>
      </c>
    </row>
    <row r="39" spans="1:4">
      <c r="A39" s="17" t="s">
        <v>74</v>
      </c>
      <c r="B39" s="23" t="s">
        <v>67</v>
      </c>
      <c r="C39" s="17" t="s">
        <v>68</v>
      </c>
      <c r="D39" s="17" t="s">
        <v>32</v>
      </c>
    </row>
    <row r="40" spans="1:4">
      <c r="A40" s="12" t="s">
        <v>82</v>
      </c>
      <c r="B40" s="20"/>
      <c r="C40" s="12" t="s">
        <v>95</v>
      </c>
      <c r="D40" s="12"/>
    </row>
    <row r="41" spans="1:4">
      <c r="A41" s="9"/>
      <c r="B41" s="21"/>
      <c r="C41" s="9" t="s">
        <v>69</v>
      </c>
      <c r="D41" s="9"/>
    </row>
    <row r="42" spans="1:4">
      <c r="A42" s="9"/>
      <c r="B42" s="21"/>
      <c r="C42" s="9" t="s">
        <v>96</v>
      </c>
      <c r="D42" s="9"/>
    </row>
    <row r="43" spans="1:4">
      <c r="A43" s="9"/>
      <c r="B43" s="21"/>
      <c r="C43" s="9" t="s">
        <v>97</v>
      </c>
      <c r="D43" s="9"/>
    </row>
    <row r="44" spans="1:4">
      <c r="A44" s="10"/>
      <c r="B44" s="22"/>
      <c r="C44" s="10"/>
      <c r="D44" s="10"/>
    </row>
    <row r="45" spans="1:4">
      <c r="A45" s="12" t="s">
        <v>65</v>
      </c>
      <c r="B45" s="20"/>
      <c r="C45" s="12" t="s">
        <v>71</v>
      </c>
      <c r="D45" s="12" t="s">
        <v>99</v>
      </c>
    </row>
    <row r="46" spans="1:4">
      <c r="A46" s="9"/>
      <c r="B46" s="21"/>
      <c r="C46" s="9" t="s">
        <v>70</v>
      </c>
      <c r="D46" s="9"/>
    </row>
    <row r="47" spans="1:4">
      <c r="A47" s="9"/>
      <c r="B47" s="21"/>
      <c r="C47" s="9" t="s">
        <v>73</v>
      </c>
      <c r="D47" s="9"/>
    </row>
    <row r="48" spans="1:4">
      <c r="A48" s="9"/>
      <c r="B48" s="21"/>
      <c r="C48" s="9" t="s">
        <v>98</v>
      </c>
      <c r="D48" s="9"/>
    </row>
    <row r="49" spans="1:4">
      <c r="A49" s="10"/>
      <c r="B49" s="22"/>
      <c r="C49" s="10"/>
      <c r="D49" s="10"/>
    </row>
    <row r="50" spans="1:4">
      <c r="A50" s="12" t="s">
        <v>66</v>
      </c>
      <c r="B50" s="20"/>
      <c r="C50" s="12" t="s">
        <v>72</v>
      </c>
      <c r="D50" s="12" t="s">
        <v>99</v>
      </c>
    </row>
    <row r="51" spans="1:4">
      <c r="A51" s="9"/>
      <c r="B51" s="21"/>
      <c r="C51" s="9" t="s">
        <v>70</v>
      </c>
      <c r="D51" s="9"/>
    </row>
    <row r="52" spans="1:4">
      <c r="A52" s="9"/>
      <c r="B52" s="21"/>
      <c r="C52" s="9" t="s">
        <v>73</v>
      </c>
      <c r="D52" s="9"/>
    </row>
    <row r="53" spans="1:4">
      <c r="A53" s="9"/>
      <c r="B53" s="21"/>
      <c r="C53" s="9" t="s">
        <v>98</v>
      </c>
      <c r="D53" s="9"/>
    </row>
    <row r="54" spans="1:4">
      <c r="A54" s="10"/>
      <c r="B54" s="22"/>
      <c r="C54" s="10"/>
      <c r="D54" s="10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D21" sqref="D21"/>
    </sheetView>
  </sheetViews>
  <sheetFormatPr defaultRowHeight="15"/>
  <cols>
    <col min="1" max="1" width="47.375" style="26" bestFit="1" customWidth="1"/>
    <col min="2" max="16384" width="9" style="26"/>
  </cols>
  <sheetData>
    <row r="1" spans="1:11">
      <c r="A1" s="35" t="s">
        <v>114</v>
      </c>
      <c r="B1" s="38" t="s">
        <v>101</v>
      </c>
      <c r="C1" s="36"/>
      <c r="D1" s="36" t="s">
        <v>122</v>
      </c>
      <c r="E1" s="36"/>
      <c r="F1" s="36"/>
      <c r="G1" s="36"/>
      <c r="H1" s="36"/>
      <c r="I1" s="37"/>
    </row>
    <row r="2" spans="1:11">
      <c r="A2" s="28" t="s">
        <v>100</v>
      </c>
      <c r="B2" s="39">
        <v>0.2</v>
      </c>
      <c r="C2" s="29"/>
      <c r="D2" s="29"/>
      <c r="E2" s="29"/>
      <c r="F2" s="29"/>
      <c r="G2" s="29"/>
      <c r="H2" s="29"/>
      <c r="I2" s="30"/>
      <c r="J2" s="26" t="s">
        <v>113</v>
      </c>
      <c r="K2" s="26" t="s">
        <v>118</v>
      </c>
    </row>
    <row r="3" spans="1:11">
      <c r="A3" s="28" t="s">
        <v>102</v>
      </c>
      <c r="B3" s="40">
        <v>2</v>
      </c>
      <c r="C3" s="29"/>
      <c r="D3" s="29"/>
      <c r="E3" s="29"/>
      <c r="F3" s="29"/>
      <c r="G3" s="29"/>
      <c r="H3" s="29"/>
      <c r="I3" s="30"/>
      <c r="J3" s="26" t="s">
        <v>113</v>
      </c>
      <c r="K3" s="26" t="s">
        <v>119</v>
      </c>
    </row>
    <row r="4" spans="1:11">
      <c r="A4" s="28" t="s">
        <v>108</v>
      </c>
      <c r="B4" s="41">
        <v>4</v>
      </c>
      <c r="C4" s="29" t="s">
        <v>123</v>
      </c>
      <c r="D4" s="29"/>
      <c r="E4" s="29"/>
      <c r="F4" s="29"/>
      <c r="G4" s="29"/>
      <c r="H4" s="29"/>
      <c r="I4" s="30"/>
      <c r="J4" s="26" t="s">
        <v>113</v>
      </c>
      <c r="K4" s="26" t="s">
        <v>130</v>
      </c>
    </row>
    <row r="5" spans="1:11">
      <c r="A5" s="28" t="s">
        <v>128</v>
      </c>
      <c r="B5" s="41">
        <v>2</v>
      </c>
      <c r="C5" s="29"/>
      <c r="D5" s="29"/>
      <c r="E5" s="29"/>
      <c r="F5" s="29"/>
      <c r="G5" s="29"/>
      <c r="H5" s="29"/>
      <c r="I5" s="30"/>
      <c r="J5" s="26" t="s">
        <v>113</v>
      </c>
      <c r="K5" s="26" t="s">
        <v>120</v>
      </c>
    </row>
    <row r="6" spans="1:11">
      <c r="A6" s="28" t="s">
        <v>107</v>
      </c>
      <c r="B6" s="40">
        <v>250</v>
      </c>
      <c r="C6" s="29"/>
      <c r="D6" s="29"/>
      <c r="E6" s="29"/>
      <c r="F6" s="29"/>
      <c r="G6" s="29"/>
      <c r="H6" s="29"/>
      <c r="I6" s="30"/>
      <c r="J6" s="26" t="s">
        <v>113</v>
      </c>
      <c r="K6" s="26" t="s">
        <v>121</v>
      </c>
    </row>
    <row r="7" spans="1:11">
      <c r="A7" s="28" t="s">
        <v>127</v>
      </c>
      <c r="B7" s="40">
        <v>20</v>
      </c>
      <c r="C7" s="29"/>
      <c r="D7" s="29"/>
      <c r="E7" s="29"/>
      <c r="F7" s="29"/>
      <c r="G7" s="29"/>
      <c r="H7" s="29"/>
      <c r="I7" s="30"/>
      <c r="J7" s="26" t="s">
        <v>113</v>
      </c>
      <c r="K7" s="26" t="s">
        <v>136</v>
      </c>
    </row>
    <row r="8" spans="1:11">
      <c r="A8" s="28" t="s">
        <v>129</v>
      </c>
      <c r="B8" s="39">
        <v>0.1</v>
      </c>
      <c r="C8" s="29" t="s">
        <v>124</v>
      </c>
      <c r="D8" s="29"/>
      <c r="E8" s="29"/>
      <c r="F8" s="29"/>
      <c r="G8" s="29"/>
      <c r="H8" s="29"/>
      <c r="I8" s="30"/>
      <c r="J8" s="26" t="s">
        <v>113</v>
      </c>
      <c r="K8" s="26" t="s">
        <v>134</v>
      </c>
    </row>
    <row r="9" spans="1:11">
      <c r="A9" s="31" t="s">
        <v>117</v>
      </c>
      <c r="B9" s="42">
        <v>0.3</v>
      </c>
      <c r="C9" s="32" t="s">
        <v>125</v>
      </c>
      <c r="D9" s="32"/>
      <c r="E9" s="32"/>
      <c r="F9" s="32"/>
      <c r="G9" s="32"/>
      <c r="H9" s="32"/>
      <c r="I9" s="33"/>
      <c r="J9" s="26" t="s">
        <v>113</v>
      </c>
      <c r="K9" s="26" t="s">
        <v>135</v>
      </c>
    </row>
    <row r="11" spans="1:11">
      <c r="A11" s="34" t="s">
        <v>138</v>
      </c>
      <c r="B11" s="51">
        <v>2013</v>
      </c>
      <c r="C11" s="43">
        <v>2014</v>
      </c>
      <c r="D11" s="43">
        <v>2015</v>
      </c>
      <c r="E11" s="43">
        <v>2016</v>
      </c>
      <c r="F11" s="43">
        <v>2017</v>
      </c>
      <c r="G11" s="43">
        <v>2018</v>
      </c>
      <c r="H11" s="43">
        <v>2019</v>
      </c>
      <c r="I11" s="44">
        <v>2020</v>
      </c>
    </row>
    <row r="12" spans="1:11">
      <c r="A12" s="27" t="s">
        <v>139</v>
      </c>
      <c r="B12" s="52"/>
      <c r="C12" s="45">
        <v>1000</v>
      </c>
      <c r="D12" s="45">
        <v>1000</v>
      </c>
      <c r="E12" s="45">
        <v>1500</v>
      </c>
      <c r="F12" s="45">
        <v>2500</v>
      </c>
      <c r="G12" s="45">
        <v>2500</v>
      </c>
      <c r="H12" s="45">
        <v>3000</v>
      </c>
      <c r="I12" s="46">
        <v>4500</v>
      </c>
      <c r="J12" s="26" t="s">
        <v>113</v>
      </c>
      <c r="K12" s="26" t="s">
        <v>103</v>
      </c>
    </row>
    <row r="13" spans="1:11">
      <c r="A13" s="28" t="s">
        <v>140</v>
      </c>
      <c r="B13" s="53"/>
      <c r="C13" s="47">
        <v>0</v>
      </c>
      <c r="D13" s="47">
        <v>0</v>
      </c>
      <c r="E13" s="47">
        <v>-500</v>
      </c>
      <c r="F13" s="47">
        <v>-1000</v>
      </c>
      <c r="G13" s="47">
        <v>-1000</v>
      </c>
      <c r="H13" s="47">
        <v>-1500</v>
      </c>
      <c r="I13" s="48">
        <v>-2500</v>
      </c>
      <c r="J13" s="26" t="s">
        <v>113</v>
      </c>
      <c r="K13" s="26" t="s">
        <v>104</v>
      </c>
    </row>
    <row r="14" spans="1:11">
      <c r="A14" s="31" t="s">
        <v>141</v>
      </c>
      <c r="B14" s="54">
        <v>500</v>
      </c>
      <c r="C14" s="49">
        <v>1500</v>
      </c>
      <c r="D14" s="49">
        <v>2500</v>
      </c>
      <c r="E14" s="49">
        <v>3500</v>
      </c>
      <c r="F14" s="49">
        <v>5000</v>
      </c>
      <c r="G14" s="49">
        <v>6500</v>
      </c>
      <c r="H14" s="49">
        <v>8000</v>
      </c>
      <c r="I14" s="50">
        <v>10000</v>
      </c>
      <c r="J14" s="26" t="s">
        <v>113</v>
      </c>
      <c r="K14" s="26" t="s">
        <v>105</v>
      </c>
    </row>
    <row r="15" spans="1:11">
      <c r="A15" s="27" t="s">
        <v>142</v>
      </c>
      <c r="B15" s="52"/>
      <c r="C15" s="45">
        <f>C12/B3</f>
        <v>500</v>
      </c>
      <c r="D15" s="45">
        <f>D12/B3</f>
        <v>500</v>
      </c>
      <c r="E15" s="45">
        <f>E12/B3</f>
        <v>750</v>
      </c>
      <c r="F15" s="45">
        <f>F12/B3</f>
        <v>1250</v>
      </c>
      <c r="G15" s="45">
        <f>G12/B3</f>
        <v>1250</v>
      </c>
      <c r="H15" s="45">
        <f>H12/B3</f>
        <v>1500</v>
      </c>
      <c r="I15" s="46">
        <f>I12/B3</f>
        <v>2250</v>
      </c>
      <c r="J15" s="26" t="s">
        <v>113</v>
      </c>
      <c r="K15" s="26" t="s">
        <v>106</v>
      </c>
    </row>
    <row r="16" spans="1:11">
      <c r="A16" s="28" t="s">
        <v>143</v>
      </c>
      <c r="B16" s="53"/>
      <c r="C16" s="47">
        <f>C15/B2</f>
        <v>2500</v>
      </c>
      <c r="D16" s="47">
        <f>D15/B2</f>
        <v>2500</v>
      </c>
      <c r="E16" s="47">
        <f>E15/B2</f>
        <v>3750</v>
      </c>
      <c r="F16" s="47">
        <f>F15/B2</f>
        <v>6250</v>
      </c>
      <c r="G16" s="47">
        <f>G15/B2</f>
        <v>6250</v>
      </c>
      <c r="H16" s="47">
        <f>H15/B2</f>
        <v>7500</v>
      </c>
      <c r="I16" s="48">
        <f>I15/B2</f>
        <v>11250</v>
      </c>
      <c r="J16" s="26" t="s">
        <v>113</v>
      </c>
      <c r="K16" s="26" t="s">
        <v>109</v>
      </c>
    </row>
    <row r="17" spans="1:11">
      <c r="A17" s="28" t="s">
        <v>131</v>
      </c>
      <c r="B17" s="53"/>
      <c r="C17" s="47">
        <f>C14*(B4/12)</f>
        <v>500</v>
      </c>
      <c r="D17" s="47">
        <f>D14*(B4/12)</f>
        <v>833.33333333333326</v>
      </c>
      <c r="E17" s="47">
        <f>E14*(B4/12)</f>
        <v>1166.6666666666665</v>
      </c>
      <c r="F17" s="47">
        <f>F14*(B4/12)</f>
        <v>1666.6666666666665</v>
      </c>
      <c r="G17" s="47">
        <f>G14*(B4/12)</f>
        <v>2166.6666666666665</v>
      </c>
      <c r="H17" s="47">
        <f>H14*(B4/12)</f>
        <v>2666.6666666666665</v>
      </c>
      <c r="I17" s="48">
        <f>I14*(B4/12)</f>
        <v>3333.333333333333</v>
      </c>
      <c r="J17" s="26" t="s">
        <v>113</v>
      </c>
      <c r="K17" s="26" t="s">
        <v>110</v>
      </c>
    </row>
    <row r="18" spans="1:11">
      <c r="A18" s="28" t="s">
        <v>132</v>
      </c>
      <c r="B18" s="53"/>
      <c r="C18" s="47">
        <f>C17*B8</f>
        <v>50</v>
      </c>
      <c r="D18" s="47">
        <f>D17*B8</f>
        <v>83.333333333333329</v>
      </c>
      <c r="E18" s="47">
        <f>E17*B8</f>
        <v>116.66666666666666</v>
      </c>
      <c r="F18" s="47">
        <f>F17*B8</f>
        <v>166.66666666666666</v>
      </c>
      <c r="G18" s="47">
        <f>G17*B8</f>
        <v>216.66666666666666</v>
      </c>
      <c r="H18" s="47">
        <f>H17*B8</f>
        <v>266.66666666666669</v>
      </c>
      <c r="I18" s="48">
        <f>I17*B8</f>
        <v>333.33333333333331</v>
      </c>
      <c r="J18" s="26" t="s">
        <v>113</v>
      </c>
      <c r="K18" s="26" t="s">
        <v>111</v>
      </c>
    </row>
    <row r="19" spans="1:11">
      <c r="A19" s="31" t="s">
        <v>112</v>
      </c>
      <c r="B19" s="54"/>
      <c r="C19" s="49">
        <f>C17+C18</f>
        <v>550</v>
      </c>
      <c r="D19" s="49">
        <f t="shared" ref="D19:I19" si="0">D17+D18</f>
        <v>916.66666666666663</v>
      </c>
      <c r="E19" s="49">
        <f t="shared" si="0"/>
        <v>1283.3333333333333</v>
      </c>
      <c r="F19" s="49">
        <f t="shared" si="0"/>
        <v>1833.3333333333333</v>
      </c>
      <c r="G19" s="49">
        <f t="shared" si="0"/>
        <v>2383.333333333333</v>
      </c>
      <c r="H19" s="49">
        <f t="shared" si="0"/>
        <v>2933.333333333333</v>
      </c>
      <c r="I19" s="50">
        <f t="shared" si="0"/>
        <v>3666.6666666666665</v>
      </c>
      <c r="J19" s="26" t="s">
        <v>113</v>
      </c>
      <c r="K19" s="26" t="s">
        <v>126</v>
      </c>
    </row>
    <row r="20" spans="1:11">
      <c r="A20" s="56" t="s">
        <v>115</v>
      </c>
      <c r="B20" s="58"/>
      <c r="C20" s="59">
        <f>C16/B6</f>
        <v>10</v>
      </c>
      <c r="D20" s="59">
        <f>D16/B6</f>
        <v>10</v>
      </c>
      <c r="E20" s="59">
        <f>E16/B6</f>
        <v>15</v>
      </c>
      <c r="F20" s="59">
        <f>F16/B6</f>
        <v>25</v>
      </c>
      <c r="G20" s="59">
        <f>G16/B6</f>
        <v>25</v>
      </c>
      <c r="H20" s="59">
        <f>H16/B6</f>
        <v>30</v>
      </c>
      <c r="I20" s="60">
        <f>I16/B6</f>
        <v>45</v>
      </c>
    </row>
    <row r="21" spans="1:11">
      <c r="A21" s="56" t="s">
        <v>116</v>
      </c>
      <c r="B21" s="58"/>
      <c r="C21" s="59">
        <f>C15/B6</f>
        <v>2</v>
      </c>
      <c r="D21" s="59">
        <f>D15/B6</f>
        <v>2</v>
      </c>
      <c r="E21" s="59">
        <f>E15/B6</f>
        <v>3</v>
      </c>
      <c r="F21" s="59">
        <f>F15/B6</f>
        <v>5</v>
      </c>
      <c r="G21" s="59">
        <f>G15/B6</f>
        <v>5</v>
      </c>
      <c r="H21" s="59">
        <f>H15/B6</f>
        <v>6</v>
      </c>
      <c r="I21" s="60">
        <f>I15/B6</f>
        <v>9</v>
      </c>
    </row>
    <row r="22" spans="1:11">
      <c r="A22" s="56" t="s">
        <v>137</v>
      </c>
      <c r="B22" s="58"/>
      <c r="C22" s="59">
        <f>C14/B5/B7*(1-B9)</f>
        <v>26.25</v>
      </c>
      <c r="D22" s="59">
        <f>D14/B5/B7*(1-B9)</f>
        <v>43.75</v>
      </c>
      <c r="E22" s="59">
        <f>E14/B5/B7*(1-B9)</f>
        <v>61.249999999999993</v>
      </c>
      <c r="F22" s="59">
        <f>F14/B5/B7*(1-B9)</f>
        <v>87.5</v>
      </c>
      <c r="G22" s="59">
        <f>G14/B5/B7*(1-B9)</f>
        <v>113.74999999999999</v>
      </c>
      <c r="H22" s="59">
        <f>H14/B5/B7*(1-B9)</f>
        <v>140</v>
      </c>
      <c r="I22" s="60">
        <f>I14/B5/B7*(1-B9)</f>
        <v>175</v>
      </c>
    </row>
    <row r="23" spans="1:11">
      <c r="A23" s="57" t="s">
        <v>133</v>
      </c>
      <c r="B23" s="61"/>
      <c r="C23" s="62">
        <f>C19/B7</f>
        <v>27.5</v>
      </c>
      <c r="D23" s="62">
        <f>D19/B7</f>
        <v>45.833333333333329</v>
      </c>
      <c r="E23" s="62">
        <f>E19/B7</f>
        <v>64.166666666666657</v>
      </c>
      <c r="F23" s="62">
        <f>F19/B7</f>
        <v>91.666666666666657</v>
      </c>
      <c r="G23" s="62">
        <f>G19/B7</f>
        <v>119.16666666666666</v>
      </c>
      <c r="H23" s="62">
        <f>H19/B7</f>
        <v>146.66666666666666</v>
      </c>
      <c r="I23" s="63">
        <f>I19/B7</f>
        <v>183.33333333333331</v>
      </c>
    </row>
  </sheetData>
  <phoneticPr fontId="2"/>
  <pageMargins left="0.25" right="0.25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Transaction Caliculation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BSI00317</dc:creator>
  <cp:lastModifiedBy>BSI00317</cp:lastModifiedBy>
  <cp:lastPrinted>2014-07-08T01:17:46Z</cp:lastPrinted>
  <dcterms:created xsi:type="dcterms:W3CDTF">2014-06-24T07:59:52Z</dcterms:created>
  <dcterms:modified xsi:type="dcterms:W3CDTF">2014-07-08T12:59:50Z</dcterms:modified>
</cp:coreProperties>
</file>